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s\Desktop\"/>
    </mc:Choice>
  </mc:AlternateContent>
  <bookViews>
    <workbookView xWindow="0" yWindow="0" windowWidth="23040" windowHeight="9192"/>
  </bookViews>
  <sheets>
    <sheet name="Lapas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8" i="2" l="1"/>
  <c r="Q99" i="2"/>
  <c r="Q100" i="2"/>
  <c r="Q101" i="2"/>
  <c r="Q102" i="2"/>
  <c r="Q103" i="2"/>
  <c r="Q97" i="2"/>
  <c r="Q104" i="2" l="1"/>
  <c r="E138" i="2" s="1"/>
  <c r="G113" i="2"/>
  <c r="G114" i="2"/>
  <c r="G112" i="2"/>
  <c r="I97" i="2"/>
  <c r="I98" i="2"/>
  <c r="I99" i="2"/>
  <c r="I100" i="2"/>
  <c r="I101" i="2"/>
  <c r="I102" i="2"/>
  <c r="I103" i="2"/>
  <c r="I104" i="2"/>
  <c r="R67" i="2"/>
  <c r="R68" i="2"/>
  <c r="R69" i="2"/>
  <c r="R70" i="2"/>
  <c r="R71" i="2"/>
  <c r="R72" i="2"/>
  <c r="R73" i="2"/>
  <c r="R74" i="2"/>
  <c r="R75" i="2"/>
  <c r="R76" i="2"/>
  <c r="R77" i="2"/>
  <c r="R66" i="2"/>
  <c r="G86" i="2"/>
  <c r="G87" i="2"/>
  <c r="G88" i="2"/>
  <c r="G85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66" i="2"/>
  <c r="I53" i="2"/>
  <c r="I54" i="2"/>
  <c r="I55" i="2"/>
  <c r="I56" i="2"/>
  <c r="I57" i="2"/>
  <c r="I52" i="2"/>
  <c r="I44" i="2"/>
  <c r="I43" i="2"/>
  <c r="I39" i="2"/>
  <c r="I40" i="2"/>
  <c r="I38" i="2"/>
  <c r="R31" i="2"/>
  <c r="R32" i="2"/>
  <c r="R33" i="2"/>
  <c r="R34" i="2"/>
  <c r="R35" i="2"/>
  <c r="R30" i="2"/>
  <c r="I22" i="2"/>
  <c r="I23" i="2"/>
  <c r="I24" i="2"/>
  <c r="I25" i="2"/>
  <c r="I26" i="2"/>
  <c r="I27" i="2"/>
  <c r="I28" i="2"/>
  <c r="I29" i="2"/>
  <c r="I30" i="2"/>
  <c r="I31" i="2"/>
  <c r="I21" i="2"/>
  <c r="Q23" i="2"/>
  <c r="Q24" i="2"/>
  <c r="Q25" i="2"/>
  <c r="Q22" i="2"/>
  <c r="R11" i="2"/>
  <c r="R12" i="2"/>
  <c r="R13" i="2"/>
  <c r="R10" i="2"/>
  <c r="I13" i="2"/>
  <c r="I11" i="2"/>
  <c r="I12" i="2"/>
  <c r="I10" i="2"/>
  <c r="G115" i="2" l="1"/>
  <c r="I105" i="2"/>
  <c r="E137" i="2" s="1"/>
  <c r="R78" i="2"/>
  <c r="E134" i="2" s="1"/>
  <c r="I45" i="2"/>
  <c r="E132" i="2" s="1"/>
  <c r="E139" i="2"/>
  <c r="I32" i="2"/>
  <c r="E130" i="2" s="1"/>
  <c r="G89" i="2"/>
  <c r="E136" i="2" s="1"/>
  <c r="G80" i="2"/>
  <c r="E135" i="2" s="1"/>
  <c r="I58" i="2"/>
  <c r="E133" i="2" s="1"/>
  <c r="R36" i="2"/>
  <c r="E131" i="2" s="1"/>
  <c r="Q26" i="2"/>
  <c r="E129" i="2" s="1"/>
  <c r="R14" i="2"/>
  <c r="E128" i="2" s="1"/>
  <c r="I14" i="2"/>
  <c r="E127" i="2" s="1"/>
  <c r="E126" i="2" l="1"/>
  <c r="F4" i="2" s="1"/>
</calcChain>
</file>

<file path=xl/sharedStrings.xml><?xml version="1.0" encoding="utf-8"?>
<sst xmlns="http://schemas.openxmlformats.org/spreadsheetml/2006/main" count="184" uniqueCount="136">
  <si>
    <t>Rėmeliai kištukiniams lizdams, jungtims</t>
  </si>
  <si>
    <r>
      <t>Kištukiniai lizdai, kiti lizdai(interneto, audio, tv, HDMI, USB), (balta, juoda, auksinė):</t>
    </r>
    <r>
      <rPr>
        <b/>
        <sz val="16"/>
        <color rgb="FFFF0000"/>
        <rFont val="Calibri"/>
        <family val="2"/>
        <scheme val="minor"/>
      </rPr>
      <t>__________</t>
    </r>
  </si>
  <si>
    <t>Kištukinis lizdas (rozetė)</t>
  </si>
  <si>
    <t>Kištukinis lizdas su dangteliu (IP54)</t>
  </si>
  <si>
    <t>STEREO</t>
  </si>
  <si>
    <t>Termostatai</t>
  </si>
  <si>
    <t>Vienpolis jungiklis</t>
  </si>
  <si>
    <t>Dvipolis jungiklis</t>
  </si>
  <si>
    <t>Tripolis jungiklis</t>
  </si>
  <si>
    <t>vienpolis perjungiklis</t>
  </si>
  <si>
    <t>dvipolis perjungiklis</t>
  </si>
  <si>
    <t>kryžminis perjungėjas</t>
  </si>
  <si>
    <t>vandens grindiniam šildymui</t>
  </si>
  <si>
    <t>WIFI  TR2000 (elektriniam grindiniui šildymui)</t>
  </si>
  <si>
    <t xml:space="preserve"> TR2000 WIFI (vandens grindiniam šildymui)</t>
  </si>
  <si>
    <t>TR2000-2 (katilo valdymui)</t>
  </si>
  <si>
    <t>Vienvietis plastiko rėmelis</t>
  </si>
  <si>
    <t>Dvivietis plastiko rėmelis</t>
  </si>
  <si>
    <t>Trivietis plastiko rėmelis</t>
  </si>
  <si>
    <t>Keturvietis plastiko rėmelis</t>
  </si>
  <si>
    <t>1/2 aklė</t>
  </si>
  <si>
    <t>Termostatai, durų skambutis</t>
  </si>
  <si>
    <t>Spalva:</t>
  </si>
  <si>
    <t>Balta</t>
  </si>
  <si>
    <t>Juoda</t>
  </si>
  <si>
    <t>Auksinė</t>
  </si>
  <si>
    <t>Viso:</t>
  </si>
  <si>
    <t>Viso suma (eur)už stiklinius rėmelius:</t>
  </si>
  <si>
    <t>Vienvietis stiklinis rėmelis</t>
  </si>
  <si>
    <t>Dvivietis stiklinis rėmelis</t>
  </si>
  <si>
    <t>Trivietis stiklinis rėmelis</t>
  </si>
  <si>
    <t>Keturvietis stiklinis rėmelis</t>
  </si>
  <si>
    <t>Rėmeliai kištukiniams lizdams, jungikliams</t>
  </si>
  <si>
    <r>
      <t xml:space="preserve">Aiuminio rėmeliai
</t>
    </r>
    <r>
      <rPr>
        <b/>
        <sz val="16"/>
        <color theme="1"/>
        <rFont val="Calibri"/>
        <family val="2"/>
        <charset val="186"/>
        <scheme val="minor"/>
      </rPr>
      <t>(balta/juoda/auksinė):</t>
    </r>
  </si>
  <si>
    <r>
      <rPr>
        <b/>
        <sz val="20"/>
        <color theme="1"/>
        <rFont val="Calibri"/>
        <family val="2"/>
        <charset val="186"/>
        <scheme val="minor"/>
      </rPr>
      <t>Rėmeliai stiklo</t>
    </r>
    <r>
      <rPr>
        <b/>
        <sz val="16"/>
        <color theme="1"/>
        <rFont val="Calibri"/>
        <family val="2"/>
        <charset val="186"/>
        <scheme val="minor"/>
      </rPr>
      <t xml:space="preserve">
(balta/juoda/aksinė):</t>
    </r>
  </si>
  <si>
    <t>Viso suma (eur)už aliuminius rėmelius:</t>
  </si>
  <si>
    <t>Vienvietis aliuminio rėmelis</t>
  </si>
  <si>
    <t>Dvivietis aliuminio rėmelis</t>
  </si>
  <si>
    <t>Trivietis aliuminio rėmelis</t>
  </si>
  <si>
    <t>Keturvietis aliuminio rėmelis</t>
  </si>
  <si>
    <t>Plastiko rėmeliai
(balta/juoda)</t>
  </si>
  <si>
    <t>Viso suma (eur)už plastikinius rėmelius:</t>
  </si>
  <si>
    <t>Stiklo panelės jungikliams, (balta/juoda/auksinė):</t>
  </si>
  <si>
    <t>Vienvietė, Vienpolė stiklo panelė</t>
  </si>
  <si>
    <t>Vienvietė, Dvipolė  stiklo panelė</t>
  </si>
  <si>
    <t>Vienvietė, Tripolė  stiklo panelė</t>
  </si>
  <si>
    <t>Dvivietė, Vienpolė+Vienpolė stiklo panelė</t>
  </si>
  <si>
    <t>Dvivietė, Dvipolė+Vienpolė stiklo panelė</t>
  </si>
  <si>
    <t>Dvivietė, Dvipolė+Dvipolė stiklo panelė</t>
  </si>
  <si>
    <t>Dvivietė, Tripolė+Dvipolė stiklo panelė</t>
  </si>
  <si>
    <t>Dvivietė, Tripolė+Tripolė stiklo panelė</t>
  </si>
  <si>
    <t>Trivietė, Vienpolė+Vienpolė+Vienpolė stiklo panelė</t>
  </si>
  <si>
    <t>Trivietė, Dvipolė+Dvipolė+Dvipolė stiklo panelė</t>
  </si>
  <si>
    <t>Trivietė, Tripolė+Tripolė+Tripolė stiklo panelė</t>
  </si>
  <si>
    <t>(Reikalingos tada jeigu jungikliai komplektuojami ne su PANELĖMIS, o su rėmeliais. )</t>
  </si>
  <si>
    <t>Vienpolė, modulinė stiklo panelė</t>
  </si>
  <si>
    <t>Dvipolė, Modulinė stiklo panelė</t>
  </si>
  <si>
    <t>Tripolė, modulinė stiklo panelė</t>
  </si>
  <si>
    <t>Modulinės stiklo panelės</t>
  </si>
  <si>
    <t>Modulinis durų skambutis</t>
  </si>
  <si>
    <t>Modulinis užuolaidų valdymas</t>
  </si>
  <si>
    <t>Kitokio dizaino vienvietės stiklo panelės</t>
  </si>
  <si>
    <t>VISO:</t>
  </si>
  <si>
    <t>Panelės su įdubimu</t>
  </si>
  <si>
    <t>Aliuminio ir stiklo panelė</t>
  </si>
  <si>
    <t>Spalva</t>
  </si>
  <si>
    <t>Pilka</t>
  </si>
  <si>
    <t>Vienvietė, Vienpolė panelė su įdubimu</t>
  </si>
  <si>
    <t>Vienvietė, Dvipolė panelė su įdubimu</t>
  </si>
  <si>
    <t>Vienvietė,Tripolė panelė su įdubimu</t>
  </si>
  <si>
    <t>Vienvietė, Vienpolė stiklo ir aliuminio panelė</t>
  </si>
  <si>
    <t>Vienvietė, Dvipolė stiklo ir aliuminio panelė</t>
  </si>
  <si>
    <t>Viso suma (eur)už stiklines paneles:</t>
  </si>
  <si>
    <t>Panelės - rėmeliai jungikliams ir kištukiniams lizdams, jungtims, (balta/juoda/auksinė):</t>
  </si>
  <si>
    <t>Vienpolė panelė - Vienvietis rėmelis</t>
  </si>
  <si>
    <t>Dvipolė panelė + Vienvietis rėmelis</t>
  </si>
  <si>
    <t>Tripolė panelė + vienvietis rėmelis</t>
  </si>
  <si>
    <t>Vienpolė panelė + Dvivietis rėmelis</t>
  </si>
  <si>
    <t>Dvipolė panelė + Dvivietis rėmelis</t>
  </si>
  <si>
    <t>Tripolė panelė + Dvivietis rėmelis</t>
  </si>
  <si>
    <t>Viso suma (eur)už stiklines paneles-rėmelius:</t>
  </si>
  <si>
    <t xml:space="preserve">Sensoriniai jungikliai : paprasti, WIFI, WIFI + RF, </t>
  </si>
  <si>
    <t>Kiekis</t>
  </si>
  <si>
    <t>Vienpolis senorinis jungiklis</t>
  </si>
  <si>
    <t>Dvipolis sensorinis jungiklis</t>
  </si>
  <si>
    <t>Tripolis sensorinis jungiklis</t>
  </si>
  <si>
    <t>Vienpolis sensorinis perjungėjas/kryžminis</t>
  </si>
  <si>
    <t>Dvipolis sensorinis perjungėjas/kryžminis</t>
  </si>
  <si>
    <t>Tripolis sensorinis  perjungėjas</t>
  </si>
  <si>
    <t>Vienpolis sensorinis jungiklis / perjungėjas WIFI + RF</t>
  </si>
  <si>
    <t>Dvipolis sensorinis jungiklis / perjungėjas WIFI + RF</t>
  </si>
  <si>
    <t>Tripolis sensorinis jungiklis / perjungėjas WIFI + RF</t>
  </si>
  <si>
    <t>Viso suma (eur) už sensorinius jungiklius:</t>
  </si>
  <si>
    <r>
      <t>Vienpolis sensorinis jungiklis / perjungėjas WIFI + RF</t>
    </r>
    <r>
      <rPr>
        <sz val="12"/>
        <color theme="1"/>
        <rFont val="Calibri"/>
        <family val="2"/>
        <charset val="186"/>
        <scheme val="minor"/>
      </rPr>
      <t xml:space="preserve"> ( turi tik maitinimo jungtis, neturi nuėjimo į šviestuvą, naudojamas kartu su kitais WIFI+RF jungikliais) </t>
    </r>
  </si>
  <si>
    <r>
      <t>Dvipolis sensorinis jungiklis / perjungėjas WIFI + RF</t>
    </r>
    <r>
      <rPr>
        <sz val="12"/>
        <color theme="1"/>
        <rFont val="Calibri"/>
        <family val="2"/>
        <charset val="186"/>
        <scheme val="minor"/>
      </rPr>
      <t xml:space="preserve"> ( turi tik maitinimo jungtis, neturi nuėjimo į šviestuvą, naudojamas kartu su kitais WIFI+RF jungikliais) </t>
    </r>
  </si>
  <si>
    <r>
      <t>Tripolis sensorinis jungiklis / perjungėjas WIFI + RF</t>
    </r>
    <r>
      <rPr>
        <sz val="12"/>
        <color theme="1"/>
        <rFont val="Calibri"/>
        <family val="2"/>
        <charset val="186"/>
        <scheme val="minor"/>
      </rPr>
      <t xml:space="preserve"> ( turi tik maitinimo jungtis, neturi nuėjimo į šviestuvą, naudojamas kartu su kitais WIFI+RF jungikliais) </t>
    </r>
  </si>
  <si>
    <t>Vienpolis sensorinis jungiklis/perjungėjas su WIFI (L+N serija)</t>
  </si>
  <si>
    <t>Dvipolis sensorinis jungiklis/perjungėjas su WIFI (L+N serija)</t>
  </si>
  <si>
    <t>Suma</t>
  </si>
  <si>
    <t>Dimeriai</t>
  </si>
  <si>
    <t>Vienpolis sensorinis jungikis, dimeris(be panelės)</t>
  </si>
  <si>
    <t>Vienpolis sensorinis jungiklis, perjungėjas, dimeris(be panelės)</t>
  </si>
  <si>
    <t>Dvipolis sensorinis jungiklis, dimeris(be panelės)</t>
  </si>
  <si>
    <t>Vienpolis sensorinis jungiklis su WIFI (be panelės) "L&amp;N" serija, dimeris</t>
  </si>
  <si>
    <t>Viso suma (eur) už dimerius jungiklius:</t>
  </si>
  <si>
    <t>SUMA:</t>
  </si>
  <si>
    <t>Interneto lizdas</t>
  </si>
  <si>
    <t xml:space="preserve">Įtvirtinimo rėmelis ( reikalingas kartu su Interneto, TV , USB, Audio lizdais) </t>
  </si>
  <si>
    <t>Dviguba USB Įkrovimo jungtis 3,1 Amperas</t>
  </si>
  <si>
    <t>SAT jungtis</t>
  </si>
  <si>
    <t>AUDIO 2x L+R ( dviem garso šaltiniams)</t>
  </si>
  <si>
    <t>Viso (eur) už kištukinius lizdus:</t>
  </si>
  <si>
    <r>
      <rPr>
        <b/>
        <sz val="18"/>
        <color theme="1"/>
        <rFont val="Calibri"/>
        <family val="2"/>
        <charset val="186"/>
        <scheme val="minor"/>
      </rPr>
      <t>Mechaniniai jungikliai</t>
    </r>
    <r>
      <rPr>
        <sz val="18"/>
        <color theme="1"/>
        <rFont val="Calibri"/>
        <family val="2"/>
        <scheme val="minor"/>
      </rPr>
      <t>, perjungėjai, kryžminiai perjungėjai</t>
    </r>
  </si>
  <si>
    <t>Viso suma (eur) už mechaninius jungiklius:</t>
  </si>
  <si>
    <t>Viso suma (eur) už termostatus</t>
  </si>
  <si>
    <t>Durų skambutis WIFI</t>
  </si>
  <si>
    <t>Stebėjimo kameros:</t>
  </si>
  <si>
    <t>Lauko kamera SPRING S1 (WIFI, reguliuojamas pasukimas)</t>
  </si>
  <si>
    <t>Viso už vaizdo stebėjimo kameras:</t>
  </si>
  <si>
    <t>Stiklo rėmeliai:</t>
  </si>
  <si>
    <t>Aliuminio rėmeliai</t>
  </si>
  <si>
    <t>Plastiko rėmeliai</t>
  </si>
  <si>
    <t>Stiklo panelės</t>
  </si>
  <si>
    <t>Kitokio dizaino stiklo panelės</t>
  </si>
  <si>
    <t>Panelės-rėmeliai</t>
  </si>
  <si>
    <t>Kištukiniai lizdai</t>
  </si>
  <si>
    <t>Sensoriniai jungikliai</t>
  </si>
  <si>
    <t>Mechaniniai jungikliai</t>
  </si>
  <si>
    <t>Stebėjimo kameros</t>
  </si>
  <si>
    <t xml:space="preserve">Iš viso (Eur) </t>
  </si>
  <si>
    <t>IŠ viso:</t>
  </si>
  <si>
    <t>Lauko kamera (WIFI) Spring S4</t>
  </si>
  <si>
    <t>Prekių išvaizda ir išmatavimai šiame dokumente gali skirtis, nuo realių prekių išvaizdos</t>
  </si>
  <si>
    <t>Juodas</t>
  </si>
  <si>
    <t>Suma:</t>
  </si>
  <si>
    <t>WIFI IP 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</si>
</sst>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charset val="186"/>
      <scheme val="minor"/>
    </font>
    <font>
      <sz val="2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charset val="186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20"/>
      <color rgb="FFFF0000"/>
      <name val="Calibri"/>
      <family val="2"/>
      <charset val="186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sz val="2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7" xfId="0" applyBorder="1"/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0" xfId="0" applyFont="1" applyBorder="1"/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/>
    <xf numFmtId="0" fontId="0" fillId="0" borderId="16" xfId="0" applyBorder="1"/>
    <xf numFmtId="0" fontId="12" fillId="0" borderId="26" xfId="0" applyFont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2" fillId="0" borderId="5" xfId="0" applyFont="1" applyBorder="1"/>
    <xf numFmtId="0" fontId="11" fillId="0" borderId="25" xfId="0" applyFont="1" applyBorder="1"/>
    <xf numFmtId="0" fontId="11" fillId="0" borderId="19" xfId="0" applyFont="1" applyBorder="1"/>
    <xf numFmtId="0" fontId="12" fillId="0" borderId="34" xfId="0" applyFont="1" applyBorder="1"/>
    <xf numFmtId="0" fontId="12" fillId="0" borderId="34" xfId="0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0" fillId="0" borderId="12" xfId="0" applyBorder="1"/>
    <xf numFmtId="0" fontId="11" fillId="0" borderId="0" xfId="0" applyFont="1" applyBorder="1" applyAlignment="1"/>
    <xf numFmtId="0" fontId="0" fillId="0" borderId="0" xfId="0" applyBorder="1" applyAlignment="1"/>
    <xf numFmtId="2" fontId="10" fillId="0" borderId="0" xfId="1" applyNumberFormat="1" applyFont="1" applyFill="1" applyBorder="1" applyProtection="1"/>
    <xf numFmtId="2" fontId="10" fillId="0" borderId="0" xfId="0" applyNumberFormat="1" applyFont="1" applyFill="1" applyBorder="1"/>
    <xf numFmtId="0" fontId="1" fillId="0" borderId="17" xfId="0" applyFont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8" fillId="2" borderId="24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 wrapText="1"/>
    </xf>
    <xf numFmtId="0" fontId="18" fillId="0" borderId="30" xfId="0" applyFont="1" applyBorder="1"/>
    <xf numFmtId="0" fontId="14" fillId="0" borderId="0" xfId="0" applyFont="1" applyBorder="1" applyAlignment="1"/>
    <xf numFmtId="0" fontId="4" fillId="0" borderId="0" xfId="0" applyFont="1" applyBorder="1" applyAlignment="1"/>
    <xf numFmtId="0" fontId="20" fillId="0" borderId="0" xfId="0" applyFont="1" applyFill="1" applyBorder="1" applyAlignment="1">
      <alignment horizontal="center"/>
    </xf>
    <xf numFmtId="0" fontId="1" fillId="0" borderId="25" xfId="0" applyFont="1" applyBorder="1"/>
    <xf numFmtId="0" fontId="8" fillId="2" borderId="25" xfId="0" applyFont="1" applyFill="1" applyBorder="1"/>
    <xf numFmtId="0" fontId="1" fillId="3" borderId="25" xfId="0" applyFont="1" applyFill="1" applyBorder="1"/>
    <xf numFmtId="0" fontId="1" fillId="6" borderId="46" xfId="0" applyFont="1" applyFill="1" applyBorder="1"/>
    <xf numFmtId="0" fontId="8" fillId="2" borderId="40" xfId="0" applyFont="1" applyFill="1" applyBorder="1"/>
    <xf numFmtId="0" fontId="1" fillId="3" borderId="47" xfId="0" applyFont="1" applyFill="1" applyBorder="1"/>
    <xf numFmtId="0" fontId="12" fillId="0" borderId="45" xfId="0" applyFont="1" applyBorder="1"/>
    <xf numFmtId="0" fontId="12" fillId="0" borderId="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44" xfId="0" applyFont="1" applyBorder="1" applyAlignment="1">
      <alignment horizontal="center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7" fillId="0" borderId="34" xfId="0" applyFont="1" applyFill="1" applyBorder="1" applyAlignment="1">
      <alignment horizontal="right" wrapText="1"/>
    </xf>
    <xf numFmtId="0" fontId="17" fillId="0" borderId="35" xfId="0" applyFont="1" applyFill="1" applyBorder="1" applyAlignment="1">
      <alignment horizontal="right" wrapText="1"/>
    </xf>
    <xf numFmtId="0" fontId="17" fillId="0" borderId="36" xfId="0" applyFont="1" applyFill="1" applyBorder="1" applyAlignment="1">
      <alignment horizontal="right" wrapText="1"/>
    </xf>
    <xf numFmtId="0" fontId="16" fillId="0" borderId="34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12" fillId="0" borderId="5" xfId="0" applyFont="1" applyBorder="1" applyAlignment="1">
      <alignment wrapText="1"/>
    </xf>
    <xf numFmtId="0" fontId="21" fillId="2" borderId="28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/>
    <xf numFmtId="0" fontId="13" fillId="0" borderId="16" xfId="0" applyFont="1" applyBorder="1"/>
    <xf numFmtId="0" fontId="13" fillId="0" borderId="28" xfId="0" applyFont="1" applyBorder="1"/>
    <xf numFmtId="0" fontId="12" fillId="0" borderId="48" xfId="0" applyFont="1" applyBorder="1" applyAlignment="1">
      <alignment wrapText="1"/>
    </xf>
    <xf numFmtId="0" fontId="12" fillId="0" borderId="50" xfId="0" applyFont="1" applyBorder="1" applyAlignment="1">
      <alignment wrapText="1"/>
    </xf>
    <xf numFmtId="0" fontId="12" fillId="0" borderId="50" xfId="0" applyFont="1" applyFill="1" applyBorder="1" applyAlignment="1">
      <alignment wrapText="1"/>
    </xf>
    <xf numFmtId="0" fontId="12" fillId="0" borderId="51" xfId="0" applyFont="1" applyFill="1" applyBorder="1" applyAlignment="1">
      <alignment wrapText="1"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0" borderId="7" xfId="0" applyFont="1" applyBorder="1"/>
    <xf numFmtId="0" fontId="25" fillId="0" borderId="52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9" fillId="4" borderId="16" xfId="0" applyFont="1" applyFill="1" applyBorder="1"/>
    <xf numFmtId="2" fontId="29" fillId="4" borderId="16" xfId="0" applyNumberFormat="1" applyFont="1" applyFill="1" applyBorder="1"/>
    <xf numFmtId="2" fontId="29" fillId="4" borderId="30" xfId="0" applyNumberFormat="1" applyFont="1" applyFill="1" applyBorder="1"/>
    <xf numFmtId="0" fontId="30" fillId="6" borderId="16" xfId="0" applyFont="1" applyFill="1" applyBorder="1"/>
    <xf numFmtId="0" fontId="31" fillId="4" borderId="30" xfId="0" applyFont="1" applyFill="1" applyBorder="1" applyAlignment="1">
      <alignment horizontal="center"/>
    </xf>
    <xf numFmtId="0" fontId="29" fillId="5" borderId="30" xfId="0" applyFont="1" applyFill="1" applyBorder="1" applyAlignment="1">
      <alignment horizontal="center"/>
    </xf>
    <xf numFmtId="2" fontId="29" fillId="4" borderId="30" xfId="1" applyNumberFormat="1" applyFont="1" applyFill="1" applyBorder="1" applyProtection="1"/>
    <xf numFmtId="0" fontId="1" fillId="0" borderId="31" xfId="0" applyFont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0" borderId="16" xfId="0" applyFont="1" applyBorder="1"/>
    <xf numFmtId="0" fontId="12" fillId="0" borderId="11" xfId="0" applyFont="1" applyBorder="1"/>
    <xf numFmtId="0" fontId="25" fillId="0" borderId="11" xfId="0" applyFont="1" applyBorder="1" applyAlignment="1">
      <alignment horizontal="center" vertical="center"/>
    </xf>
    <xf numFmtId="0" fontId="30" fillId="4" borderId="16" xfId="0" applyFont="1" applyFill="1" applyBorder="1"/>
    <xf numFmtId="0" fontId="22" fillId="0" borderId="39" xfId="0" applyFont="1" applyBorder="1" applyAlignment="1">
      <alignment horizontal="left" wrapText="1"/>
    </xf>
    <xf numFmtId="0" fontId="32" fillId="2" borderId="40" xfId="0" applyFont="1" applyFill="1" applyBorder="1" applyAlignment="1">
      <alignment horizontal="left" wrapText="1"/>
    </xf>
    <xf numFmtId="0" fontId="33" fillId="3" borderId="47" xfId="0" applyFont="1" applyFill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3" fillId="0" borderId="34" xfId="0" applyFont="1" applyFill="1" applyBorder="1" applyAlignment="1">
      <alignment horizontal="center" wrapText="1"/>
    </xf>
    <xf numFmtId="0" fontId="34" fillId="4" borderId="16" xfId="0" applyFont="1" applyFill="1" applyBorder="1"/>
    <xf numFmtId="0" fontId="9" fillId="0" borderId="28" xfId="0" applyFont="1" applyBorder="1"/>
    <xf numFmtId="0" fontId="11" fillId="0" borderId="34" xfId="0" applyFont="1" applyBorder="1"/>
    <xf numFmtId="0" fontId="6" fillId="0" borderId="2" xfId="0" applyFont="1" applyBorder="1" applyAlignment="1">
      <alignment horizontal="center"/>
    </xf>
    <xf numFmtId="0" fontId="19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4" borderId="8" xfId="0" applyFont="1" applyFill="1" applyBorder="1"/>
    <xf numFmtId="0" fontId="28" fillId="0" borderId="49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12" fillId="0" borderId="48" xfId="0" applyFont="1" applyBorder="1"/>
    <xf numFmtId="0" fontId="12" fillId="0" borderId="50" xfId="0" applyFont="1" applyBorder="1"/>
    <xf numFmtId="0" fontId="12" fillId="0" borderId="51" xfId="0" applyFont="1" applyBorder="1"/>
    <xf numFmtId="2" fontId="12" fillId="8" borderId="35" xfId="0" applyNumberFormat="1" applyFont="1" applyFill="1" applyBorder="1"/>
    <xf numFmtId="2" fontId="35" fillId="7" borderId="34" xfId="0" applyNumberFormat="1" applyFont="1" applyFill="1" applyBorder="1"/>
    <xf numFmtId="0" fontId="19" fillId="3" borderId="0" xfId="0" applyFont="1" applyFill="1"/>
    <xf numFmtId="2" fontId="12" fillId="8" borderId="0" xfId="0" applyNumberFormat="1" applyFont="1" applyFill="1"/>
    <xf numFmtId="0" fontId="19" fillId="0" borderId="5" xfId="0" applyFont="1" applyBorder="1" applyAlignment="1">
      <alignment wrapText="1"/>
    </xf>
    <xf numFmtId="2" fontId="12" fillId="8" borderId="36" xfId="0" applyNumberFormat="1" applyFont="1" applyFill="1" applyBorder="1"/>
    <xf numFmtId="0" fontId="1" fillId="4" borderId="17" xfId="0" applyFont="1" applyFill="1" applyBorder="1" applyAlignment="1">
      <alignment horizontal="center" wrapText="1"/>
    </xf>
    <xf numFmtId="0" fontId="9" fillId="0" borderId="0" xfId="0" applyFont="1" applyBorder="1"/>
    <xf numFmtId="0" fontId="12" fillId="0" borderId="0" xfId="0" applyFont="1" applyBorder="1"/>
    <xf numFmtId="0" fontId="11" fillId="0" borderId="0" xfId="0" applyFont="1" applyFill="1" applyBorder="1"/>
    <xf numFmtId="0" fontId="9" fillId="0" borderId="57" xfId="0" applyFont="1" applyBorder="1"/>
    <xf numFmtId="0" fontId="21" fillId="2" borderId="58" xfId="0" applyFont="1" applyFill="1" applyBorder="1"/>
    <xf numFmtId="0" fontId="36" fillId="0" borderId="45" xfId="0" applyFont="1" applyBorder="1" applyAlignment="1">
      <alignment horizontal="left"/>
    </xf>
    <xf numFmtId="0" fontId="36" fillId="0" borderId="35" xfId="0" applyFont="1" applyBorder="1" applyAlignment="1">
      <alignment horizontal="right"/>
    </xf>
    <xf numFmtId="0" fontId="24" fillId="0" borderId="44" xfId="0" applyFont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164" fontId="12" fillId="0" borderId="23" xfId="1" applyFont="1" applyBorder="1" applyAlignment="1">
      <alignment horizontal="center"/>
    </xf>
    <xf numFmtId="164" fontId="12" fillId="0" borderId="26" xfId="1" applyFont="1" applyBorder="1" applyAlignment="1">
      <alignment horizontal="center"/>
    </xf>
    <xf numFmtId="164" fontId="12" fillId="0" borderId="12" xfId="1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164" fontId="12" fillId="0" borderId="4" xfId="1" applyFont="1" applyBorder="1" applyAlignment="1">
      <alignment horizontal="center"/>
    </xf>
    <xf numFmtId="164" fontId="12" fillId="0" borderId="10" xfId="1" applyFont="1" applyBorder="1" applyAlignment="1">
      <alignment horizontal="center"/>
    </xf>
    <xf numFmtId="164" fontId="12" fillId="0" borderId="44" xfId="1" applyFont="1" applyBorder="1" applyAlignment="1">
      <alignment horizontal="center"/>
    </xf>
    <xf numFmtId="0" fontId="11" fillId="0" borderId="7" xfId="0" applyFont="1" applyBorder="1" applyAlignment="1"/>
    <xf numFmtId="0" fontId="11" fillId="0" borderId="8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9" fillId="0" borderId="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7" xfId="0" applyBorder="1" applyAlignment="1"/>
    <xf numFmtId="0" fontId="0" fillId="0" borderId="21" xfId="0" applyBorder="1" applyAlignment="1"/>
    <xf numFmtId="0" fontId="0" fillId="0" borderId="8" xfId="0" applyBorder="1" applyAlignment="1"/>
    <xf numFmtId="0" fontId="13" fillId="0" borderId="7" xfId="0" applyFont="1" applyBorder="1" applyAlignment="1"/>
    <xf numFmtId="0" fontId="17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9" xfId="0" applyFont="1" applyBorder="1" applyAlignment="1"/>
    <xf numFmtId="0" fontId="11" fillId="0" borderId="20" xfId="0" applyFont="1" applyBorder="1" applyAlignment="1"/>
    <xf numFmtId="0" fontId="13" fillId="0" borderId="17" xfId="0" applyFont="1" applyBorder="1" applyAlignment="1"/>
    <xf numFmtId="0" fontId="12" fillId="0" borderId="18" xfId="0" applyFont="1" applyBorder="1" applyAlignment="1"/>
    <xf numFmtId="0" fontId="13" fillId="0" borderId="19" xfId="0" applyFont="1" applyBorder="1" applyAlignment="1"/>
    <xf numFmtId="0" fontId="4" fillId="0" borderId="20" xfId="0" applyFont="1" applyBorder="1" applyAlignment="1"/>
    <xf numFmtId="0" fontId="9" fillId="0" borderId="28" xfId="0" applyFont="1" applyBorder="1" applyAlignment="1">
      <alignment horizontal="left" wrapText="1"/>
    </xf>
    <xf numFmtId="0" fontId="9" fillId="0" borderId="30" xfId="0" applyFont="1" applyBorder="1" applyAlignment="1">
      <alignment wrapText="1"/>
    </xf>
    <xf numFmtId="0" fontId="9" fillId="0" borderId="28" xfId="0" applyFont="1" applyBorder="1" applyAlignment="1"/>
    <xf numFmtId="0" fontId="9" fillId="0" borderId="30" xfId="0" applyFont="1" applyBorder="1" applyAlignment="1"/>
    <xf numFmtId="0" fontId="1" fillId="0" borderId="47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/>
    <xf numFmtId="0" fontId="14" fillId="0" borderId="7" xfId="0" applyFont="1" applyBorder="1" applyAlignment="1"/>
    <xf numFmtId="0" fontId="9" fillId="0" borderId="29" xfId="0" applyFont="1" applyBorder="1" applyAlignment="1"/>
    <xf numFmtId="0" fontId="14" fillId="0" borderId="8" xfId="0" applyFont="1" applyBorder="1" applyAlignment="1"/>
    <xf numFmtId="0" fontId="0" fillId="0" borderId="19" xfId="0" applyBorder="1" applyAlignment="1"/>
    <xf numFmtId="0" fontId="0" fillId="0" borderId="25" xfId="0" applyBorder="1" applyAlignment="1"/>
    <xf numFmtId="0" fontId="0" fillId="0" borderId="20" xfId="0" applyBorder="1" applyAlignment="1"/>
    <xf numFmtId="0" fontId="13" fillId="0" borderId="21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3" fillId="0" borderId="8" xfId="0" applyFont="1" applyBorder="1" applyAlignment="1"/>
    <xf numFmtId="0" fontId="1" fillId="0" borderId="30" xfId="0" applyFont="1" applyBorder="1" applyAlignment="1"/>
    <xf numFmtId="0" fontId="7" fillId="0" borderId="7" xfId="0" applyFont="1" applyBorder="1" applyAlignment="1"/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21" xfId="0" applyFont="1" applyBorder="1" applyAlignment="1"/>
    <xf numFmtId="0" fontId="14" fillId="0" borderId="7" xfId="0" applyFont="1" applyBorder="1" applyAlignment="1">
      <alignment wrapText="1"/>
    </xf>
    <xf numFmtId="0" fontId="15" fillId="0" borderId="7" xfId="0" applyFont="1" applyBorder="1" applyAlignment="1"/>
    <xf numFmtId="0" fontId="11" fillId="0" borderId="21" xfId="0" applyFont="1" applyBorder="1" applyAlignment="1"/>
    <xf numFmtId="0" fontId="9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8" xfId="0" applyFont="1" applyBorder="1" applyAlignment="1"/>
    <xf numFmtId="0" fontId="12" fillId="0" borderId="0" xfId="0" applyFont="1" applyAlignment="1"/>
    <xf numFmtId="0" fontId="0" fillId="0" borderId="0" xfId="0" applyAlignment="1"/>
    <xf numFmtId="0" fontId="13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125567</xdr:colOff>
      <xdr:row>9</xdr:row>
      <xdr:rowOff>13418</xdr:rowOff>
    </xdr:from>
    <xdr:to>
      <xdr:col>1</xdr:col>
      <xdr:colOff>939085</xdr:colOff>
      <xdr:row>9</xdr:row>
      <xdr:rowOff>1093418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4639869D-932C-4095-8FE5-2F0EC9D15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67" y="1690355"/>
          <a:ext cx="987919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120742</xdr:colOff>
      <xdr:row>10</xdr:row>
      <xdr:rowOff>13416</xdr:rowOff>
    </xdr:from>
    <xdr:to>
      <xdr:col>1</xdr:col>
      <xdr:colOff>965917</xdr:colOff>
      <xdr:row>10</xdr:row>
      <xdr:rowOff>1093416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140C0D20-BF8C-44F1-BC0F-1450C700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42" y="2803839"/>
          <a:ext cx="1019576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160986</xdr:colOff>
      <xdr:row>11</xdr:row>
      <xdr:rowOff>26832</xdr:rowOff>
    </xdr:from>
    <xdr:to>
      <xdr:col>2</xdr:col>
      <xdr:colOff>0</xdr:colOff>
      <xdr:row>11</xdr:row>
      <xdr:rowOff>1106832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69CB2B0-2FBE-47BA-9C9B-A8A6FE1E8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86" y="3930740"/>
          <a:ext cx="1046408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107324</xdr:colOff>
      <xdr:row>12</xdr:row>
      <xdr:rowOff>26833</xdr:rowOff>
    </xdr:from>
    <xdr:to>
      <xdr:col>1</xdr:col>
      <xdr:colOff>1012923</xdr:colOff>
      <xdr:row>12</xdr:row>
      <xdr:rowOff>1106833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9737E47C-E542-4396-B78B-4D7BF2A1D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24" y="5044227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26831</xdr:colOff>
      <xdr:row>9</xdr:row>
      <xdr:rowOff>13415</xdr:rowOff>
    </xdr:from>
    <xdr:to>
      <xdr:col>10</xdr:col>
      <xdr:colOff>1106831</xdr:colOff>
      <xdr:row>9</xdr:row>
      <xdr:rowOff>1093415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66184D40-FC8D-4190-860B-3FFCA0B12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1408" y="1690352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26831</xdr:colOff>
      <xdr:row>10</xdr:row>
      <xdr:rowOff>13415</xdr:rowOff>
    </xdr:from>
    <xdr:to>
      <xdr:col>10</xdr:col>
      <xdr:colOff>1106831</xdr:colOff>
      <xdr:row>10</xdr:row>
      <xdr:rowOff>1093415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5E9B082-76A2-4759-BAAE-876223B3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1408" y="2803838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26831</xdr:colOff>
      <xdr:row>11</xdr:row>
      <xdr:rowOff>13416</xdr:rowOff>
    </xdr:from>
    <xdr:to>
      <xdr:col>10</xdr:col>
      <xdr:colOff>1106831</xdr:colOff>
      <xdr:row>11</xdr:row>
      <xdr:rowOff>1093416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6678730A-A5A3-4C32-AA1A-2C9E0D472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1408" y="3917324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53662</xdr:colOff>
      <xdr:row>12</xdr:row>
      <xdr:rowOff>13416</xdr:rowOff>
    </xdr:from>
    <xdr:to>
      <xdr:col>10</xdr:col>
      <xdr:colOff>1100071</xdr:colOff>
      <xdr:row>12</xdr:row>
      <xdr:rowOff>1093416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1FDE7446-AFF2-4AF5-8953-06592EEE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8239" y="5030810"/>
          <a:ext cx="1046409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26831</xdr:colOff>
      <xdr:row>20</xdr:row>
      <xdr:rowOff>26830</xdr:rowOff>
    </xdr:from>
    <xdr:to>
      <xdr:col>2</xdr:col>
      <xdr:colOff>67078</xdr:colOff>
      <xdr:row>20</xdr:row>
      <xdr:rowOff>1093415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F6775075-8852-41AC-98BD-5CF6CD2BD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2" y="6721161"/>
          <a:ext cx="1073240" cy="1066585"/>
        </a:xfrm>
        <a:prstGeom prst="rect">
          <a:avLst/>
        </a:prstGeom>
      </xdr:spPr>
    </xdr:pic>
    <xdr:clientData/>
  </xdr:twoCellAnchor>
  <xdr:twoCellAnchor editAs="oneCell">
    <xdr:from>
      <xdr:col>1</xdr:col>
      <xdr:colOff>26830</xdr:colOff>
      <xdr:row>21</xdr:row>
      <xdr:rowOff>40246</xdr:rowOff>
    </xdr:from>
    <xdr:to>
      <xdr:col>2</xdr:col>
      <xdr:colOff>67078</xdr:colOff>
      <xdr:row>22</xdr:row>
      <xdr:rowOff>2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4105169-50C0-48B1-9F19-7A7870A4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1" y="7834647"/>
          <a:ext cx="1073241" cy="1073241"/>
        </a:xfrm>
        <a:prstGeom prst="rect">
          <a:avLst/>
        </a:prstGeom>
      </xdr:spPr>
    </xdr:pic>
    <xdr:clientData/>
  </xdr:twoCellAnchor>
  <xdr:twoCellAnchor editAs="oneCell">
    <xdr:from>
      <xdr:col>1</xdr:col>
      <xdr:colOff>53661</xdr:colOff>
      <xdr:row>22</xdr:row>
      <xdr:rowOff>13416</xdr:rowOff>
    </xdr:from>
    <xdr:to>
      <xdr:col>2</xdr:col>
      <xdr:colOff>93909</xdr:colOff>
      <xdr:row>22</xdr:row>
      <xdr:rowOff>1093416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B03D52D6-895F-4679-8FEA-5316F9D5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62" y="8921303"/>
          <a:ext cx="1073241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26832</xdr:colOff>
      <xdr:row>65</xdr:row>
      <xdr:rowOff>40246</xdr:rowOff>
    </xdr:from>
    <xdr:to>
      <xdr:col>1</xdr:col>
      <xdr:colOff>992748</xdr:colOff>
      <xdr:row>65</xdr:row>
      <xdr:rowOff>1120246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A33A6EB6-B4F4-4163-B4F6-23A3CA121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3" y="28575000"/>
          <a:ext cx="965916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40246</xdr:colOff>
      <xdr:row>66</xdr:row>
      <xdr:rowOff>26832</xdr:rowOff>
    </xdr:from>
    <xdr:to>
      <xdr:col>1</xdr:col>
      <xdr:colOff>979331</xdr:colOff>
      <xdr:row>66</xdr:row>
      <xdr:rowOff>1106832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1FA8B0D1-668C-439C-B8D4-42EABFE43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47" y="29701902"/>
          <a:ext cx="939085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40246</xdr:colOff>
      <xdr:row>67</xdr:row>
      <xdr:rowOff>53662</xdr:rowOff>
    </xdr:from>
    <xdr:to>
      <xdr:col>1</xdr:col>
      <xdr:colOff>1006162</xdr:colOff>
      <xdr:row>67</xdr:row>
      <xdr:rowOff>1133662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76E78734-C598-42DC-AE7B-CEFFB3E9F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47" y="30869049"/>
          <a:ext cx="965916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26831</xdr:colOff>
      <xdr:row>68</xdr:row>
      <xdr:rowOff>40247</xdr:rowOff>
    </xdr:from>
    <xdr:to>
      <xdr:col>1</xdr:col>
      <xdr:colOff>965916</xdr:colOff>
      <xdr:row>68</xdr:row>
      <xdr:rowOff>1120247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EA69AAFD-099B-4130-8A44-629509BC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2" y="31995951"/>
          <a:ext cx="939085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26831</xdr:colOff>
      <xdr:row>69</xdr:row>
      <xdr:rowOff>53662</xdr:rowOff>
    </xdr:from>
    <xdr:to>
      <xdr:col>1</xdr:col>
      <xdr:colOff>939085</xdr:colOff>
      <xdr:row>69</xdr:row>
      <xdr:rowOff>1133662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D1A5A1FF-D15A-422C-B502-418824E5D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2" y="33163099"/>
          <a:ext cx="912254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26831</xdr:colOff>
      <xdr:row>70</xdr:row>
      <xdr:rowOff>26831</xdr:rowOff>
    </xdr:from>
    <xdr:to>
      <xdr:col>1</xdr:col>
      <xdr:colOff>965916</xdr:colOff>
      <xdr:row>70</xdr:row>
      <xdr:rowOff>1106831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B13FBA1E-98FB-4751-ACA0-4F033E5F0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32" y="34276585"/>
          <a:ext cx="939085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81642</xdr:colOff>
      <xdr:row>72</xdr:row>
      <xdr:rowOff>88274</xdr:rowOff>
    </xdr:from>
    <xdr:to>
      <xdr:col>1</xdr:col>
      <xdr:colOff>912253</xdr:colOff>
      <xdr:row>72</xdr:row>
      <xdr:rowOff>1094436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B1A1AB30-5E13-4576-AD9B-E1D1CE365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92" y="67125224"/>
          <a:ext cx="830611" cy="1006162"/>
        </a:xfrm>
        <a:prstGeom prst="rect">
          <a:avLst/>
        </a:prstGeom>
      </xdr:spPr>
    </xdr:pic>
    <xdr:clientData/>
  </xdr:twoCellAnchor>
  <xdr:twoCellAnchor editAs="oneCell">
    <xdr:from>
      <xdr:col>10</xdr:col>
      <xdr:colOff>40247</xdr:colOff>
      <xdr:row>65</xdr:row>
      <xdr:rowOff>40247</xdr:rowOff>
    </xdr:from>
    <xdr:to>
      <xdr:col>11</xdr:col>
      <xdr:colOff>2235</xdr:colOff>
      <xdr:row>65</xdr:row>
      <xdr:rowOff>1113485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29D51CEA-5C26-4D08-99B2-AA2D73D90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824" y="28575001"/>
          <a:ext cx="1073238" cy="1073238"/>
        </a:xfrm>
        <a:prstGeom prst="rect">
          <a:avLst/>
        </a:prstGeom>
      </xdr:spPr>
    </xdr:pic>
    <xdr:clientData/>
  </xdr:twoCellAnchor>
  <xdr:twoCellAnchor editAs="oneCell">
    <xdr:from>
      <xdr:col>10</xdr:col>
      <xdr:colOff>53662</xdr:colOff>
      <xdr:row>66</xdr:row>
      <xdr:rowOff>53662</xdr:rowOff>
    </xdr:from>
    <xdr:to>
      <xdr:col>10</xdr:col>
      <xdr:colOff>1080000</xdr:colOff>
      <xdr:row>66</xdr:row>
      <xdr:rowOff>1080000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575B7A65-C2C8-4285-A366-868A954A0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8239" y="29728732"/>
          <a:ext cx="1026338" cy="1026338"/>
        </a:xfrm>
        <a:prstGeom prst="rect">
          <a:avLst/>
        </a:prstGeom>
      </xdr:spPr>
    </xdr:pic>
    <xdr:clientData/>
  </xdr:twoCellAnchor>
  <xdr:twoCellAnchor editAs="oneCell">
    <xdr:from>
      <xdr:col>10</xdr:col>
      <xdr:colOff>20070</xdr:colOff>
      <xdr:row>67</xdr:row>
      <xdr:rowOff>40246</xdr:rowOff>
    </xdr:from>
    <xdr:to>
      <xdr:col>10</xdr:col>
      <xdr:colOff>1059823</xdr:colOff>
      <xdr:row>67</xdr:row>
      <xdr:rowOff>1079999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1E1CEDE6-BE8E-4F92-9167-396DD4F74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647" y="30855633"/>
          <a:ext cx="1039753" cy="1039753"/>
        </a:xfrm>
        <a:prstGeom prst="rect">
          <a:avLst/>
        </a:prstGeom>
      </xdr:spPr>
    </xdr:pic>
    <xdr:clientData/>
  </xdr:twoCellAnchor>
  <xdr:twoCellAnchor editAs="oneCell">
    <xdr:from>
      <xdr:col>10</xdr:col>
      <xdr:colOff>26830</xdr:colOff>
      <xdr:row>68</xdr:row>
      <xdr:rowOff>26830</xdr:rowOff>
    </xdr:from>
    <xdr:to>
      <xdr:col>10</xdr:col>
      <xdr:colOff>1079999</xdr:colOff>
      <xdr:row>68</xdr:row>
      <xdr:rowOff>1079999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A068FA01-8F41-4DBA-B019-2DEBB3C7F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1407" y="31982534"/>
          <a:ext cx="1053169" cy="1053169"/>
        </a:xfrm>
        <a:prstGeom prst="rect">
          <a:avLst/>
        </a:prstGeom>
      </xdr:spPr>
    </xdr:pic>
    <xdr:clientData/>
  </xdr:twoCellAnchor>
  <xdr:twoCellAnchor editAs="oneCell">
    <xdr:from>
      <xdr:col>10</xdr:col>
      <xdr:colOff>26831</xdr:colOff>
      <xdr:row>69</xdr:row>
      <xdr:rowOff>60422</xdr:rowOff>
    </xdr:from>
    <xdr:to>
      <xdr:col>10</xdr:col>
      <xdr:colOff>1046409</xdr:colOff>
      <xdr:row>69</xdr:row>
      <xdr:rowOff>1080000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7D5C8FC0-4B9B-4AB3-B2AF-25D965553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1408" y="33169859"/>
          <a:ext cx="1019578" cy="1019578"/>
        </a:xfrm>
        <a:prstGeom prst="rect">
          <a:avLst/>
        </a:prstGeom>
      </xdr:spPr>
    </xdr:pic>
    <xdr:clientData/>
  </xdr:twoCellAnchor>
  <xdr:twoCellAnchor editAs="oneCell">
    <xdr:from>
      <xdr:col>10</xdr:col>
      <xdr:colOff>214648</xdr:colOff>
      <xdr:row>71</xdr:row>
      <xdr:rowOff>53662</xdr:rowOff>
    </xdr:from>
    <xdr:to>
      <xdr:col>10</xdr:col>
      <xdr:colOff>957688</xdr:colOff>
      <xdr:row>71</xdr:row>
      <xdr:rowOff>1133662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A85A672C-810F-4AF9-B30B-3CB1AFAF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225" y="35443732"/>
          <a:ext cx="74304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228064</xdr:colOff>
      <xdr:row>72</xdr:row>
      <xdr:rowOff>13415</xdr:rowOff>
    </xdr:from>
    <xdr:to>
      <xdr:col>10</xdr:col>
      <xdr:colOff>971104</xdr:colOff>
      <xdr:row>72</xdr:row>
      <xdr:rowOff>1093415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AD97ECD7-7B0D-4238-8A44-50245D50C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641" y="36543802"/>
          <a:ext cx="74304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96</xdr:row>
      <xdr:rowOff>27214</xdr:rowOff>
    </xdr:from>
    <xdr:to>
      <xdr:col>1</xdr:col>
      <xdr:colOff>1020536</xdr:colOff>
      <xdr:row>96</xdr:row>
      <xdr:rowOff>1020536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359AEC0A-047D-4C41-921A-E010789E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43107428"/>
          <a:ext cx="993322" cy="993322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97</xdr:row>
      <xdr:rowOff>68036</xdr:rowOff>
    </xdr:from>
    <xdr:to>
      <xdr:col>2</xdr:col>
      <xdr:colOff>5036</xdr:colOff>
      <xdr:row>97</xdr:row>
      <xdr:rowOff>1080000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B0594688-3E01-434B-8116-8EC64AFF6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" y="44304857"/>
          <a:ext cx="1011964" cy="1011964"/>
        </a:xfrm>
        <a:prstGeom prst="rect">
          <a:avLst/>
        </a:prstGeom>
      </xdr:spPr>
    </xdr:pic>
    <xdr:clientData/>
  </xdr:twoCellAnchor>
  <xdr:twoCellAnchor editAs="oneCell">
    <xdr:from>
      <xdr:col>1</xdr:col>
      <xdr:colOff>40820</xdr:colOff>
      <xdr:row>98</xdr:row>
      <xdr:rowOff>40820</xdr:rowOff>
    </xdr:from>
    <xdr:to>
      <xdr:col>1</xdr:col>
      <xdr:colOff>1020535</xdr:colOff>
      <xdr:row>98</xdr:row>
      <xdr:rowOff>1020535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6935A21B-D223-4366-9DA5-815A74519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3" y="45434249"/>
          <a:ext cx="979715" cy="979715"/>
        </a:xfrm>
        <a:prstGeom prst="rect">
          <a:avLst/>
        </a:prstGeom>
      </xdr:spPr>
    </xdr:pic>
    <xdr:clientData/>
  </xdr:twoCellAnchor>
  <xdr:twoCellAnchor editAs="oneCell">
    <xdr:from>
      <xdr:col>1</xdr:col>
      <xdr:colOff>68034</xdr:colOff>
      <xdr:row>99</xdr:row>
      <xdr:rowOff>68034</xdr:rowOff>
    </xdr:from>
    <xdr:to>
      <xdr:col>1</xdr:col>
      <xdr:colOff>993321</xdr:colOff>
      <xdr:row>99</xdr:row>
      <xdr:rowOff>993321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4258FE7B-2179-4622-A271-5E8963899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46618070"/>
          <a:ext cx="925287" cy="925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100</xdr:row>
      <xdr:rowOff>40822</xdr:rowOff>
    </xdr:from>
    <xdr:to>
      <xdr:col>2</xdr:col>
      <xdr:colOff>5035</xdr:colOff>
      <xdr:row>100</xdr:row>
      <xdr:rowOff>1052786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A63FAE5E-A0EC-40D7-971D-39A8A8569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47720251"/>
          <a:ext cx="1011964" cy="1011964"/>
        </a:xfrm>
        <a:prstGeom prst="rect">
          <a:avLst/>
        </a:prstGeom>
      </xdr:spPr>
    </xdr:pic>
    <xdr:clientData/>
  </xdr:twoCellAnchor>
  <xdr:twoCellAnchor editAs="oneCell">
    <xdr:from>
      <xdr:col>1</xdr:col>
      <xdr:colOff>68036</xdr:colOff>
      <xdr:row>101</xdr:row>
      <xdr:rowOff>108857</xdr:rowOff>
    </xdr:from>
    <xdr:to>
      <xdr:col>1</xdr:col>
      <xdr:colOff>993323</xdr:colOff>
      <xdr:row>101</xdr:row>
      <xdr:rowOff>1034144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4D3069D2-9EE0-4922-A7FE-C61B11F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48917678"/>
          <a:ext cx="925287" cy="925287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95251</xdr:colOff>
      <xdr:row>96</xdr:row>
      <xdr:rowOff>40821</xdr:rowOff>
    </xdr:from>
    <xdr:to>
      <xdr:col>10</xdr:col>
      <xdr:colOff>1075126</xdr:colOff>
      <xdr:row>96</xdr:row>
      <xdr:rowOff>1120821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6D8D425C-E559-48E8-9F5E-ECF3C2A1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1" y="43121035"/>
          <a:ext cx="979875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136073</xdr:colOff>
      <xdr:row>97</xdr:row>
      <xdr:rowOff>54428</xdr:rowOff>
    </xdr:from>
    <xdr:to>
      <xdr:col>10</xdr:col>
      <xdr:colOff>1069750</xdr:colOff>
      <xdr:row>97</xdr:row>
      <xdr:rowOff>1134428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E3691331-4EF5-4523-82F3-8CFD43B63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823" y="44291249"/>
          <a:ext cx="933677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108857</xdr:colOff>
      <xdr:row>98</xdr:row>
      <xdr:rowOff>81643</xdr:rowOff>
    </xdr:from>
    <xdr:to>
      <xdr:col>10</xdr:col>
      <xdr:colOff>1042534</xdr:colOff>
      <xdr:row>99</xdr:row>
      <xdr:rowOff>5035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83F75441-F6DF-4176-A7C9-AA6D23185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1607" y="45475072"/>
          <a:ext cx="933677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136071</xdr:colOff>
      <xdr:row>99</xdr:row>
      <xdr:rowOff>27214</xdr:rowOff>
    </xdr:from>
    <xdr:to>
      <xdr:col>10</xdr:col>
      <xdr:colOff>1069748</xdr:colOff>
      <xdr:row>99</xdr:row>
      <xdr:rowOff>1107214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F0CF96B5-9F33-4D71-8DBC-8F52E58BF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8821" y="46577250"/>
          <a:ext cx="933677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40820</xdr:colOff>
      <xdr:row>21</xdr:row>
      <xdr:rowOff>54430</xdr:rowOff>
    </xdr:from>
    <xdr:to>
      <xdr:col>11</xdr:col>
      <xdr:colOff>6649</xdr:colOff>
      <xdr:row>21</xdr:row>
      <xdr:rowOff>1061358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40D0ABDB-1902-487A-8B0F-B5F7E430D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0" y="7864930"/>
          <a:ext cx="1081615" cy="1006928"/>
        </a:xfrm>
        <a:prstGeom prst="rect">
          <a:avLst/>
        </a:prstGeom>
      </xdr:spPr>
    </xdr:pic>
    <xdr:clientData/>
  </xdr:twoCellAnchor>
  <xdr:twoCellAnchor editAs="oneCell">
    <xdr:from>
      <xdr:col>10</xdr:col>
      <xdr:colOff>13608</xdr:colOff>
      <xdr:row>22</xdr:row>
      <xdr:rowOff>190501</xdr:rowOff>
    </xdr:from>
    <xdr:to>
      <xdr:col>10</xdr:col>
      <xdr:colOff>1102178</xdr:colOff>
      <xdr:row>22</xdr:row>
      <xdr:rowOff>1006929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AC54FE6-76A0-49EA-B9D4-DCF028F7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6358" y="9116787"/>
          <a:ext cx="1088570" cy="816428"/>
        </a:xfrm>
        <a:prstGeom prst="rect">
          <a:avLst/>
        </a:prstGeom>
      </xdr:spPr>
    </xdr:pic>
    <xdr:clientData/>
  </xdr:twoCellAnchor>
  <xdr:twoCellAnchor editAs="oneCell">
    <xdr:from>
      <xdr:col>10</xdr:col>
      <xdr:colOff>13607</xdr:colOff>
      <xdr:row>23</xdr:row>
      <xdr:rowOff>81643</xdr:rowOff>
    </xdr:from>
    <xdr:to>
      <xdr:col>11</xdr:col>
      <xdr:colOff>4536</xdr:colOff>
      <xdr:row>23</xdr:row>
      <xdr:rowOff>911679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B15809A6-0F57-45ED-8E7E-E936612A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6357" y="10123714"/>
          <a:ext cx="1106715" cy="830036"/>
        </a:xfrm>
        <a:prstGeom prst="rect">
          <a:avLst/>
        </a:prstGeom>
      </xdr:spPr>
    </xdr:pic>
    <xdr:clientData/>
  </xdr:twoCellAnchor>
  <xdr:twoCellAnchor editAs="oneCell">
    <xdr:from>
      <xdr:col>10</xdr:col>
      <xdr:colOff>54429</xdr:colOff>
      <xdr:row>24</xdr:row>
      <xdr:rowOff>163285</xdr:rowOff>
    </xdr:from>
    <xdr:to>
      <xdr:col>11</xdr:col>
      <xdr:colOff>0</xdr:colOff>
      <xdr:row>24</xdr:row>
      <xdr:rowOff>959303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D0516FFD-7683-47DB-8CA6-8D32E27A8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179" y="11321142"/>
          <a:ext cx="1061357" cy="796018"/>
        </a:xfrm>
        <a:prstGeom prst="rect">
          <a:avLst/>
        </a:prstGeom>
      </xdr:spPr>
    </xdr:pic>
    <xdr:clientData/>
  </xdr:twoCellAnchor>
  <xdr:twoCellAnchor editAs="oneCell">
    <xdr:from>
      <xdr:col>10</xdr:col>
      <xdr:colOff>27215</xdr:colOff>
      <xdr:row>73</xdr:row>
      <xdr:rowOff>40822</xdr:rowOff>
    </xdr:from>
    <xdr:to>
      <xdr:col>10</xdr:col>
      <xdr:colOff>1107215</xdr:colOff>
      <xdr:row>73</xdr:row>
      <xdr:rowOff>1120822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A88D57D6-BAC5-4665-87DF-F814B8C7A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9965" y="37814251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40821</xdr:colOff>
      <xdr:row>100</xdr:row>
      <xdr:rowOff>40821</xdr:rowOff>
    </xdr:from>
    <xdr:to>
      <xdr:col>11</xdr:col>
      <xdr:colOff>5035</xdr:colOff>
      <xdr:row>100</xdr:row>
      <xdr:rowOff>1047750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A0D1B6FA-76F6-4F3A-992E-68EEB2AE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1" y="47720250"/>
          <a:ext cx="1080000" cy="1006929"/>
        </a:xfrm>
        <a:prstGeom prst="rect">
          <a:avLst/>
        </a:prstGeom>
      </xdr:spPr>
    </xdr:pic>
    <xdr:clientData/>
  </xdr:twoCellAnchor>
  <xdr:twoCellAnchor editAs="oneCell">
    <xdr:from>
      <xdr:col>10</xdr:col>
      <xdr:colOff>35943</xdr:colOff>
      <xdr:row>32</xdr:row>
      <xdr:rowOff>35944</xdr:rowOff>
    </xdr:from>
    <xdr:to>
      <xdr:col>11</xdr:col>
      <xdr:colOff>1697</xdr:colOff>
      <xdr:row>33</xdr:row>
      <xdr:rowOff>1699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CE6BD39A-CE1A-4EA7-8E0E-90C8D5A6A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5471" y="25807359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35943</xdr:colOff>
      <xdr:row>33</xdr:row>
      <xdr:rowOff>35944</xdr:rowOff>
    </xdr:from>
    <xdr:to>
      <xdr:col>11</xdr:col>
      <xdr:colOff>1697</xdr:colOff>
      <xdr:row>34</xdr:row>
      <xdr:rowOff>1698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533312F3-79A0-4733-888C-42A66FDA0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5471" y="26921604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</xdr:colOff>
      <xdr:row>37</xdr:row>
      <xdr:rowOff>111126</xdr:rowOff>
    </xdr:from>
    <xdr:to>
      <xdr:col>1</xdr:col>
      <xdr:colOff>984250</xdr:colOff>
      <xdr:row>37</xdr:row>
      <xdr:rowOff>1106086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ABFEB6CF-2549-44FE-8832-2BAFE75B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496126"/>
          <a:ext cx="968375" cy="99496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15876</xdr:colOff>
      <xdr:row>38</xdr:row>
      <xdr:rowOff>56064</xdr:rowOff>
    </xdr:from>
    <xdr:to>
      <xdr:col>1</xdr:col>
      <xdr:colOff>873125</xdr:colOff>
      <xdr:row>38</xdr:row>
      <xdr:rowOff>1071005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F330A0-B8B7-4CAE-A4A9-9BA7A307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3552314"/>
          <a:ext cx="857249" cy="1014941"/>
        </a:xfrm>
        <a:prstGeom prst="rect">
          <a:avLst/>
        </a:prstGeom>
      </xdr:spPr>
    </xdr:pic>
    <xdr:clientData/>
  </xdr:twoCellAnchor>
  <xdr:twoCellAnchor editAs="oneCell">
    <xdr:from>
      <xdr:col>1</xdr:col>
      <xdr:colOff>15876</xdr:colOff>
      <xdr:row>39</xdr:row>
      <xdr:rowOff>40427</xdr:rowOff>
    </xdr:from>
    <xdr:to>
      <xdr:col>1</xdr:col>
      <xdr:colOff>1015852</xdr:colOff>
      <xdr:row>39</xdr:row>
      <xdr:rowOff>1047750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CAB56CFA-04AA-4F64-9CBD-3B6530C2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647927"/>
          <a:ext cx="999976" cy="1007323"/>
        </a:xfrm>
        <a:prstGeom prst="rect">
          <a:avLst/>
        </a:prstGeom>
      </xdr:spPr>
    </xdr:pic>
    <xdr:clientData/>
  </xdr:twoCellAnchor>
  <xdr:twoCellAnchor editAs="oneCell">
    <xdr:from>
      <xdr:col>1</xdr:col>
      <xdr:colOff>15876</xdr:colOff>
      <xdr:row>43</xdr:row>
      <xdr:rowOff>63501</xdr:rowOff>
    </xdr:from>
    <xdr:to>
      <xdr:col>2</xdr:col>
      <xdr:colOff>1</xdr:colOff>
      <xdr:row>43</xdr:row>
      <xdr:rowOff>1079501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BC35AEF2-1554-433B-8630-9B023B24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782501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42</xdr:row>
      <xdr:rowOff>15875</xdr:rowOff>
    </xdr:from>
    <xdr:to>
      <xdr:col>1</xdr:col>
      <xdr:colOff>1000125</xdr:colOff>
      <xdr:row>42</xdr:row>
      <xdr:rowOff>952500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AD9A7108-A909-47BF-90D7-021BBF7B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6623625"/>
          <a:ext cx="936625" cy="9366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71</xdr:row>
      <xdr:rowOff>95250</xdr:rowOff>
    </xdr:from>
    <xdr:to>
      <xdr:col>1</xdr:col>
      <xdr:colOff>988071</xdr:colOff>
      <xdr:row>71</xdr:row>
      <xdr:rowOff>1080000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866C987E-8FB3-4161-8562-B3282ADD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598920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73</xdr:row>
      <xdr:rowOff>57150</xdr:rowOff>
    </xdr:from>
    <xdr:to>
      <xdr:col>1</xdr:col>
      <xdr:colOff>969021</xdr:colOff>
      <xdr:row>73</xdr:row>
      <xdr:rowOff>1041900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A9242B9F-8F9A-4F31-852B-7804FA988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823710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76</xdr:row>
      <xdr:rowOff>57150</xdr:rowOff>
    </xdr:from>
    <xdr:to>
      <xdr:col>1</xdr:col>
      <xdr:colOff>969021</xdr:colOff>
      <xdr:row>76</xdr:row>
      <xdr:rowOff>1041900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F1C385B9-70C5-4DB3-BF02-C50F1665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172325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74</xdr:row>
      <xdr:rowOff>114300</xdr:rowOff>
    </xdr:from>
    <xdr:to>
      <xdr:col>1</xdr:col>
      <xdr:colOff>925861</xdr:colOff>
      <xdr:row>74</xdr:row>
      <xdr:rowOff>1120462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1554ACBC-2E2B-4C36-B086-5BB80B736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9475350"/>
          <a:ext cx="830611" cy="100616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77</xdr:row>
      <xdr:rowOff>114300</xdr:rowOff>
    </xdr:from>
    <xdr:to>
      <xdr:col>1</xdr:col>
      <xdr:colOff>963961</xdr:colOff>
      <xdr:row>77</xdr:row>
      <xdr:rowOff>1120462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58892F8B-74FA-495B-AD49-A4888F62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2942450"/>
          <a:ext cx="830611" cy="100616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75</xdr:row>
      <xdr:rowOff>57150</xdr:rowOff>
    </xdr:from>
    <xdr:to>
      <xdr:col>1</xdr:col>
      <xdr:colOff>977185</xdr:colOff>
      <xdr:row>76</xdr:row>
      <xdr:rowOff>1770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1FEC0DC9-F992-481B-BB68-4A95D0567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0580250"/>
          <a:ext cx="939085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78</xdr:row>
      <xdr:rowOff>57150</xdr:rowOff>
    </xdr:from>
    <xdr:to>
      <xdr:col>1</xdr:col>
      <xdr:colOff>977185</xdr:colOff>
      <xdr:row>78</xdr:row>
      <xdr:rowOff>1137150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24A5BBBA-AFA7-42F3-A795-D079809E5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4028300"/>
          <a:ext cx="939085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84</xdr:row>
      <xdr:rowOff>38100</xdr:rowOff>
    </xdr:from>
    <xdr:to>
      <xdr:col>1</xdr:col>
      <xdr:colOff>988071</xdr:colOff>
      <xdr:row>84</xdr:row>
      <xdr:rowOff>1022850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A4216E45-4186-4158-A587-4B65D8C0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993380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87</xdr:row>
      <xdr:rowOff>76200</xdr:rowOff>
    </xdr:from>
    <xdr:to>
      <xdr:col>1</xdr:col>
      <xdr:colOff>949971</xdr:colOff>
      <xdr:row>87</xdr:row>
      <xdr:rowOff>1060950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688D6068-F7D3-4FA1-96CA-03B82A096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347710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85</xdr:row>
      <xdr:rowOff>95250</xdr:rowOff>
    </xdr:from>
    <xdr:to>
      <xdr:col>1</xdr:col>
      <xdr:colOff>969021</xdr:colOff>
      <xdr:row>85</xdr:row>
      <xdr:rowOff>1080000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F1756B19-1D60-491C-BC94-FDFB67E04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1172050"/>
          <a:ext cx="911871" cy="9847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86</xdr:row>
      <xdr:rowOff>76200</xdr:rowOff>
    </xdr:from>
    <xdr:to>
      <xdr:col>1</xdr:col>
      <xdr:colOff>944911</xdr:colOff>
      <xdr:row>86</xdr:row>
      <xdr:rowOff>1082362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C7BC89E4-14B9-4ECF-8BEC-85E2D0BAD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82334100"/>
          <a:ext cx="830611" cy="1006162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70</xdr:row>
      <xdr:rowOff>152400</xdr:rowOff>
    </xdr:from>
    <xdr:to>
      <xdr:col>10</xdr:col>
      <xdr:colOff>1104900</xdr:colOff>
      <xdr:row>70</xdr:row>
      <xdr:rowOff>965700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98D9B6CC-D065-4A90-B29E-7C6902839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8550" y="62560200"/>
          <a:ext cx="1085850" cy="813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19174</xdr:colOff>
      <xdr:row>112</xdr:row>
      <xdr:rowOff>95250</xdr:rowOff>
    </xdr:from>
    <xdr:to>
      <xdr:col>1</xdr:col>
      <xdr:colOff>1024625</xdr:colOff>
      <xdr:row>112</xdr:row>
      <xdr:rowOff>1099050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869619A-6774-4DCF-B8DB-4A72C56C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24" y="99383850"/>
          <a:ext cx="1005451" cy="1003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113</xdr:row>
      <xdr:rowOff>19050</xdr:rowOff>
    </xdr:from>
    <xdr:to>
      <xdr:col>1</xdr:col>
      <xdr:colOff>971550</xdr:colOff>
      <xdr:row>113</xdr:row>
      <xdr:rowOff>1099050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7DE5C310-2CA7-4D80-BDDC-6B4DE1EA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00488750"/>
          <a:ext cx="952499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25</xdr:row>
      <xdr:rowOff>19050</xdr:rowOff>
    </xdr:from>
    <xdr:to>
      <xdr:col>1</xdr:col>
      <xdr:colOff>1028700</xdr:colOff>
      <xdr:row>25</xdr:row>
      <xdr:rowOff>1099050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90FA8F-D12A-489F-B57D-A7A0A802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354800"/>
          <a:ext cx="9906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23</xdr:row>
      <xdr:rowOff>19050</xdr:rowOff>
    </xdr:from>
    <xdr:to>
      <xdr:col>1</xdr:col>
      <xdr:colOff>895350</xdr:colOff>
      <xdr:row>23</xdr:row>
      <xdr:rowOff>1099050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EBA7183-3027-40F4-9229-7380ACF9C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106900"/>
          <a:ext cx="8763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24</xdr:row>
      <xdr:rowOff>57150</xdr:rowOff>
    </xdr:from>
    <xdr:to>
      <xdr:col>1</xdr:col>
      <xdr:colOff>990600</xdr:colOff>
      <xdr:row>24</xdr:row>
      <xdr:rowOff>1009650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05E108-94E5-48C8-918B-C974CF06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8268950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26</xdr:row>
      <xdr:rowOff>19050</xdr:rowOff>
    </xdr:from>
    <xdr:to>
      <xdr:col>2</xdr:col>
      <xdr:colOff>0</xdr:colOff>
      <xdr:row>26</xdr:row>
      <xdr:rowOff>1099050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7531C5C-E8C6-40B9-9FFA-442E9DD65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497800"/>
          <a:ext cx="97155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27</xdr:row>
      <xdr:rowOff>32250</xdr:rowOff>
    </xdr:from>
    <xdr:to>
      <xdr:col>1</xdr:col>
      <xdr:colOff>1009650</xdr:colOff>
      <xdr:row>27</xdr:row>
      <xdr:rowOff>1041900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5EEDB10-6FE3-4D7D-B002-BA42F281F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634950"/>
          <a:ext cx="952500" cy="1009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28</xdr:row>
      <xdr:rowOff>89400</xdr:rowOff>
    </xdr:from>
    <xdr:to>
      <xdr:col>2</xdr:col>
      <xdr:colOff>0</xdr:colOff>
      <xdr:row>28</xdr:row>
      <xdr:rowOff>1080000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28D2B5A-BD03-400C-B89D-A1A2E8290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1605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29</xdr:row>
      <xdr:rowOff>19050</xdr:rowOff>
    </xdr:from>
    <xdr:to>
      <xdr:col>1</xdr:col>
      <xdr:colOff>1028700</xdr:colOff>
      <xdr:row>29</xdr:row>
      <xdr:rowOff>1099050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D84942B-2DDD-4938-AB8D-E8DA64341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869650"/>
          <a:ext cx="93345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30</xdr:row>
      <xdr:rowOff>19050</xdr:rowOff>
    </xdr:from>
    <xdr:to>
      <xdr:col>1</xdr:col>
      <xdr:colOff>933451</xdr:colOff>
      <xdr:row>30</xdr:row>
      <xdr:rowOff>1099050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FBA44DC-ABCB-4826-80A9-B439ABF09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24993600"/>
          <a:ext cx="85725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1118100</xdr:colOff>
      <xdr:row>29</xdr:row>
      <xdr:rowOff>1099050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38849EFF-355F-4F56-9B92-892A16DA2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2386965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1118100</xdr:colOff>
      <xdr:row>30</xdr:row>
      <xdr:rowOff>1099050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F5F3143-307A-413E-AB01-E8E2B8EB1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24993600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31</xdr:row>
      <xdr:rowOff>19050</xdr:rowOff>
    </xdr:from>
    <xdr:to>
      <xdr:col>10</xdr:col>
      <xdr:colOff>1085850</xdr:colOff>
      <xdr:row>31</xdr:row>
      <xdr:rowOff>1099050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E872321D-2347-4A4B-A310-0ADAD18D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26117550"/>
          <a:ext cx="10287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51</xdr:row>
      <xdr:rowOff>171450</xdr:rowOff>
    </xdr:from>
    <xdr:to>
      <xdr:col>1</xdr:col>
      <xdr:colOff>1003800</xdr:colOff>
      <xdr:row>51</xdr:row>
      <xdr:rowOff>1110480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C42BB3-FD47-41C5-AFA1-93FBE8AE8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6024800"/>
          <a:ext cx="946650" cy="9466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52</xdr:row>
      <xdr:rowOff>146550</xdr:rowOff>
    </xdr:from>
    <xdr:to>
      <xdr:col>1</xdr:col>
      <xdr:colOff>1009650</xdr:colOff>
      <xdr:row>52</xdr:row>
      <xdr:rowOff>1118100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9B691F5-C865-4815-9326-18249088A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123850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53</xdr:row>
      <xdr:rowOff>114300</xdr:rowOff>
    </xdr:from>
    <xdr:to>
      <xdr:col>2</xdr:col>
      <xdr:colOff>0</xdr:colOff>
      <xdr:row>53</xdr:row>
      <xdr:rowOff>1118100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5051472-86FA-4DBA-A968-BC53FC66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48234600"/>
          <a:ext cx="990600" cy="10038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54</xdr:row>
      <xdr:rowOff>190500</xdr:rowOff>
    </xdr:from>
    <xdr:to>
      <xdr:col>1</xdr:col>
      <xdr:colOff>974059</xdr:colOff>
      <xdr:row>54</xdr:row>
      <xdr:rowOff>1137150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12DCBF63-13F0-4682-95D3-A2A78DEC8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9472850"/>
          <a:ext cx="955009" cy="946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55</xdr:row>
      <xdr:rowOff>134836</xdr:rowOff>
    </xdr:from>
    <xdr:to>
      <xdr:col>1</xdr:col>
      <xdr:colOff>895351</xdr:colOff>
      <xdr:row>55</xdr:row>
      <xdr:rowOff>965699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60274091-FCD6-4761-B7E1-709F25CB8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50579236"/>
          <a:ext cx="838200" cy="83086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56</xdr:row>
      <xdr:rowOff>76200</xdr:rowOff>
    </xdr:from>
    <xdr:to>
      <xdr:col>1</xdr:col>
      <xdr:colOff>1031377</xdr:colOff>
      <xdr:row>56</xdr:row>
      <xdr:rowOff>1041900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8FC45F29-1DAB-4C90-AF21-08206D2F1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1663600"/>
          <a:ext cx="974227" cy="9657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112</xdr:row>
      <xdr:rowOff>0</xdr:rowOff>
    </xdr:from>
    <xdr:to>
      <xdr:col>12</xdr:col>
      <xdr:colOff>3600</xdr:colOff>
      <xdr:row>112</xdr:row>
      <xdr:rowOff>3594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10DC7C2-4713-4665-9FC9-07B76FEB0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4900" y="99517200"/>
          <a:ext cx="3600" cy="359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111</xdr:row>
      <xdr:rowOff>38100</xdr:rowOff>
    </xdr:from>
    <xdr:to>
      <xdr:col>1</xdr:col>
      <xdr:colOff>988404</xdr:colOff>
      <xdr:row>111</xdr:row>
      <xdr:rowOff>1118100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A8050028-1FB5-444A-BECB-7401960D0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8374200"/>
          <a:ext cx="96935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49"/>
  <sheetViews>
    <sheetView tabSelected="1" topLeftCell="B1" zoomScale="50" zoomScaleNormal="50" workbookViewId="0">
      <selection activeCell="M113" sqref="M113"/>
    </sheetView>
  </sheetViews>
  <sheetFormatPr defaultRowHeight="14.4" x14ac:dyDescent="0.3"/>
  <cols>
    <col min="1" max="1" width="2.5546875" customWidth="1"/>
    <col min="2" max="2" width="15.5546875" customWidth="1"/>
    <col min="3" max="3" width="1.5546875" customWidth="1"/>
    <col min="4" max="4" width="44.44140625" customWidth="1"/>
    <col min="5" max="5" width="42.109375" customWidth="1"/>
    <col min="6" max="6" width="15.5546875" customWidth="1"/>
    <col min="7" max="7" width="15.88671875" customWidth="1"/>
    <col min="8" max="8" width="12" customWidth="1"/>
    <col min="9" max="9" width="16.6640625" customWidth="1"/>
    <col min="10" max="10" width="5.44140625" customWidth="1"/>
    <col min="11" max="11" width="16.6640625" customWidth="1"/>
    <col min="12" max="12" width="2.44140625" customWidth="1"/>
    <col min="13" max="13" width="56.5546875" customWidth="1"/>
    <col min="14" max="14" width="27" customWidth="1"/>
    <col min="15" max="15" width="16" customWidth="1"/>
    <col min="16" max="16" width="14.109375" customWidth="1"/>
    <col min="17" max="17" width="19.33203125" customWidth="1"/>
    <col min="18" max="18" width="16.6640625" customWidth="1"/>
  </cols>
  <sheetData>
    <row r="4" spans="4:18" ht="23.4" x14ac:dyDescent="0.45">
      <c r="E4" s="177" t="s">
        <v>130</v>
      </c>
      <c r="F4" s="178">
        <f>SUM(E126)</f>
        <v>0</v>
      </c>
    </row>
    <row r="6" spans="4:18" ht="23.4" x14ac:dyDescent="0.45">
      <c r="E6" s="259" t="s">
        <v>132</v>
      </c>
      <c r="F6" s="260"/>
      <c r="G6" s="260"/>
      <c r="H6" s="260"/>
      <c r="I6" s="260"/>
      <c r="J6" s="260"/>
      <c r="K6" s="260"/>
      <c r="L6" s="260"/>
    </row>
    <row r="7" spans="4:18" ht="15" thickBot="1" x14ac:dyDescent="0.35"/>
    <row r="8" spans="4:18" ht="57.75" customHeight="1" thickBot="1" x14ac:dyDescent="0.55000000000000004">
      <c r="D8" s="240" t="s">
        <v>34</v>
      </c>
      <c r="E8" s="241"/>
      <c r="F8" s="240" t="s">
        <v>22</v>
      </c>
      <c r="G8" s="242"/>
      <c r="H8" s="243"/>
      <c r="I8" s="216" t="s">
        <v>26</v>
      </c>
      <c r="M8" s="265" t="s">
        <v>33</v>
      </c>
      <c r="N8" s="266"/>
      <c r="O8" s="240" t="s">
        <v>22</v>
      </c>
      <c r="P8" s="242"/>
      <c r="Q8" s="243"/>
      <c r="R8" s="218" t="s">
        <v>26</v>
      </c>
    </row>
    <row r="9" spans="4:18" ht="60.75" customHeight="1" thickBot="1" x14ac:dyDescent="0.5">
      <c r="D9" s="267" t="s">
        <v>32</v>
      </c>
      <c r="E9" s="268"/>
      <c r="F9" s="8" t="s">
        <v>23</v>
      </c>
      <c r="G9" s="18" t="s">
        <v>24</v>
      </c>
      <c r="H9" s="19" t="s">
        <v>25</v>
      </c>
      <c r="I9" s="217"/>
      <c r="M9" s="267" t="s">
        <v>0</v>
      </c>
      <c r="N9" s="268"/>
      <c r="O9" s="181" t="s">
        <v>66</v>
      </c>
      <c r="P9" s="18" t="s">
        <v>24</v>
      </c>
      <c r="Q9" s="19" t="s">
        <v>25</v>
      </c>
      <c r="R9" s="219"/>
    </row>
    <row r="10" spans="4:18" ht="87.75" customHeight="1" x14ac:dyDescent="0.45">
      <c r="D10" s="10" t="s">
        <v>28</v>
      </c>
      <c r="E10" s="191">
        <v>6.5</v>
      </c>
      <c r="F10" s="120"/>
      <c r="G10" s="126"/>
      <c r="H10" s="121"/>
      <c r="I10" s="57">
        <f>SUM((F10+G10+H10)*E10)</f>
        <v>0</v>
      </c>
      <c r="J10" s="3"/>
      <c r="K10" s="3"/>
      <c r="M10" s="10" t="s">
        <v>36</v>
      </c>
      <c r="N10" s="191">
        <v>8</v>
      </c>
      <c r="O10" s="120"/>
      <c r="P10" s="126"/>
      <c r="Q10" s="121"/>
      <c r="R10" s="24">
        <f>SUM(O10+P10+Q10)*N10</f>
        <v>0</v>
      </c>
    </row>
    <row r="11" spans="4:18" ht="87.75" customHeight="1" x14ac:dyDescent="0.45">
      <c r="D11" s="12" t="s">
        <v>29</v>
      </c>
      <c r="E11" s="192">
        <v>11.49</v>
      </c>
      <c r="F11" s="122"/>
      <c r="G11" s="127"/>
      <c r="H11" s="123"/>
      <c r="I11" s="58">
        <f>SUM((F11+G11+H11)*E11)</f>
        <v>0</v>
      </c>
      <c r="J11" s="3"/>
      <c r="K11" s="3"/>
      <c r="M11" s="12" t="s">
        <v>37</v>
      </c>
      <c r="N11" s="192">
        <v>14</v>
      </c>
      <c r="O11" s="122"/>
      <c r="P11" s="127"/>
      <c r="Q11" s="123"/>
      <c r="R11" s="25">
        <f>SUM(O11+P11+Q11)*N11</f>
        <v>0</v>
      </c>
    </row>
    <row r="12" spans="4:18" ht="87.75" customHeight="1" x14ac:dyDescent="0.45">
      <c r="D12" s="12" t="s">
        <v>30</v>
      </c>
      <c r="E12" s="192">
        <v>15.99</v>
      </c>
      <c r="F12" s="122"/>
      <c r="G12" s="127"/>
      <c r="H12" s="123"/>
      <c r="I12" s="58">
        <f>SUM((F12+G12+H12)*E12)</f>
        <v>0</v>
      </c>
      <c r="J12" s="3"/>
      <c r="K12" s="3"/>
      <c r="M12" s="12" t="s">
        <v>38</v>
      </c>
      <c r="N12" s="192">
        <v>21</v>
      </c>
      <c r="O12" s="122"/>
      <c r="P12" s="127"/>
      <c r="Q12" s="123"/>
      <c r="R12" s="25">
        <f>SUM(O12+P12+Q12)*N12</f>
        <v>0</v>
      </c>
    </row>
    <row r="13" spans="4:18" ht="88.5" customHeight="1" thickBot="1" x14ac:dyDescent="0.5">
      <c r="D13" s="14" t="s">
        <v>31</v>
      </c>
      <c r="E13" s="193">
        <v>20.99</v>
      </c>
      <c r="F13" s="124"/>
      <c r="G13" s="128"/>
      <c r="H13" s="125"/>
      <c r="I13" s="59">
        <f>SUM(F13+G13+H13)*E13</f>
        <v>0</v>
      </c>
      <c r="J13" s="3"/>
      <c r="K13" s="3"/>
      <c r="M13" s="14" t="s">
        <v>39</v>
      </c>
      <c r="N13" s="193">
        <v>28</v>
      </c>
      <c r="O13" s="124"/>
      <c r="P13" s="128"/>
      <c r="Q13" s="125"/>
      <c r="R13" s="26">
        <f>SUM(O13+P13+Q13)*N13</f>
        <v>0</v>
      </c>
    </row>
    <row r="14" spans="4:18" ht="88.5" customHeight="1" thickBot="1" x14ac:dyDescent="0.6">
      <c r="D14" s="223" t="s">
        <v>27</v>
      </c>
      <c r="E14" s="258"/>
      <c r="F14" s="204"/>
      <c r="G14" s="205"/>
      <c r="H14" s="206"/>
      <c r="I14" s="143">
        <f>SUM(I10+I11+I12+I13)</f>
        <v>0</v>
      </c>
      <c r="J14" s="3"/>
      <c r="K14" s="3"/>
      <c r="M14" s="223" t="s">
        <v>35</v>
      </c>
      <c r="N14" s="225"/>
      <c r="O14" s="204"/>
      <c r="P14" s="205"/>
      <c r="Q14" s="206"/>
      <c r="R14" s="139">
        <f>SUM(R10+R11+R12+R13)</f>
        <v>0</v>
      </c>
    </row>
    <row r="15" spans="4:18" ht="88.5" customHeight="1" x14ac:dyDescent="0.7">
      <c r="D15" s="38"/>
      <c r="E15" s="39"/>
      <c r="F15" s="29"/>
      <c r="G15" s="29"/>
      <c r="H15" s="29"/>
      <c r="I15" s="30"/>
      <c r="J15" s="3"/>
      <c r="K15" s="3"/>
      <c r="M15" s="38"/>
      <c r="N15" s="38"/>
      <c r="O15" s="29"/>
      <c r="P15" s="29"/>
      <c r="Q15" s="29"/>
      <c r="R15" s="31"/>
    </row>
    <row r="16" spans="4:18" ht="27" customHeight="1" x14ac:dyDescent="0.7">
      <c r="D16" s="38"/>
      <c r="E16" s="39"/>
      <c r="F16" s="29"/>
      <c r="G16" s="29"/>
      <c r="H16" s="29"/>
      <c r="I16" s="30"/>
      <c r="J16" s="3"/>
      <c r="K16" s="3"/>
      <c r="M16" s="38"/>
      <c r="N16" s="38"/>
      <c r="O16" s="29"/>
      <c r="P16" s="29"/>
      <c r="Q16" s="29"/>
      <c r="R16" s="31"/>
    </row>
    <row r="17" spans="4:18" ht="27" customHeight="1" x14ac:dyDescent="0.7">
      <c r="D17" s="28"/>
      <c r="E17" s="29"/>
      <c r="F17" s="29"/>
      <c r="G17" s="29"/>
      <c r="H17" s="29"/>
      <c r="I17" s="30"/>
      <c r="J17" s="3"/>
      <c r="K17" s="3"/>
      <c r="M17" s="28"/>
      <c r="N17" s="28"/>
      <c r="O17" s="29"/>
      <c r="P17" s="29"/>
      <c r="Q17" s="29"/>
      <c r="R17" s="31"/>
    </row>
    <row r="18" spans="4:18" ht="88.5" customHeight="1" thickBot="1" x14ac:dyDescent="0.75">
      <c r="D18" s="28"/>
      <c r="E18" s="29"/>
      <c r="F18" s="29"/>
      <c r="G18" s="29"/>
      <c r="H18" s="29"/>
      <c r="I18" s="30"/>
      <c r="J18" s="3"/>
      <c r="K18" s="3"/>
      <c r="M18" s="28"/>
      <c r="N18" s="28"/>
      <c r="O18" s="29"/>
      <c r="P18" s="29"/>
      <c r="Q18" s="29"/>
      <c r="R18" s="31"/>
    </row>
    <row r="19" spans="4:18" ht="88.5" customHeight="1" thickBot="1" x14ac:dyDescent="0.55000000000000004">
      <c r="D19" s="254" t="s">
        <v>42</v>
      </c>
      <c r="E19" s="255"/>
      <c r="F19" s="250" t="s">
        <v>22</v>
      </c>
      <c r="G19" s="252"/>
      <c r="H19" s="251"/>
      <c r="I19" s="256" t="s">
        <v>26</v>
      </c>
      <c r="J19" s="3"/>
      <c r="K19" s="3"/>
      <c r="M19" s="9"/>
      <c r="N19" s="3"/>
      <c r="O19" s="3"/>
      <c r="P19" s="3"/>
      <c r="Q19" s="3"/>
    </row>
    <row r="20" spans="4:18" ht="83.25" customHeight="1" thickBot="1" x14ac:dyDescent="0.55000000000000004">
      <c r="D20" s="246"/>
      <c r="E20" s="269"/>
      <c r="F20" s="32" t="s">
        <v>23</v>
      </c>
      <c r="G20" s="35" t="s">
        <v>24</v>
      </c>
      <c r="H20" s="36" t="s">
        <v>25</v>
      </c>
      <c r="I20" s="257"/>
      <c r="J20" s="3"/>
      <c r="K20" s="3"/>
      <c r="M20" s="253" t="s">
        <v>40</v>
      </c>
      <c r="N20" s="206"/>
      <c r="O20" s="240" t="s">
        <v>22</v>
      </c>
      <c r="P20" s="242"/>
      <c r="Q20" s="216" t="s">
        <v>26</v>
      </c>
    </row>
    <row r="21" spans="4:18" ht="87" customHeight="1" thickBot="1" x14ac:dyDescent="0.5">
      <c r="D21" s="33" t="s">
        <v>43</v>
      </c>
      <c r="E21" s="192">
        <v>5.49</v>
      </c>
      <c r="F21" s="129"/>
      <c r="G21" s="90"/>
      <c r="H21" s="130"/>
      <c r="I21" s="54">
        <f>SUM(F21+G21+H21)*E21</f>
        <v>0</v>
      </c>
      <c r="J21" s="3"/>
      <c r="K21" s="3"/>
      <c r="M21" s="263" t="s">
        <v>0</v>
      </c>
      <c r="N21" s="264"/>
      <c r="O21" s="8" t="s">
        <v>23</v>
      </c>
      <c r="P21" s="18" t="s">
        <v>24</v>
      </c>
      <c r="Q21" s="244"/>
    </row>
    <row r="22" spans="4:18" ht="87.75" customHeight="1" x14ac:dyDescent="0.45">
      <c r="D22" s="33" t="s">
        <v>44</v>
      </c>
      <c r="E22" s="192">
        <v>5.49</v>
      </c>
      <c r="F22" s="95"/>
      <c r="G22" s="96"/>
      <c r="H22" s="131"/>
      <c r="I22" s="55">
        <f t="shared" ref="I22:I31" si="0">SUM(F22+G22+H22)*E22</f>
        <v>0</v>
      </c>
      <c r="J22" s="3"/>
      <c r="K22" s="3"/>
      <c r="M22" s="10" t="s">
        <v>16</v>
      </c>
      <c r="N22" s="191">
        <v>2.4</v>
      </c>
      <c r="O22" s="120"/>
      <c r="P22" s="121"/>
      <c r="Q22" s="51">
        <f>SUM(O22+P22)*N22</f>
        <v>0</v>
      </c>
    </row>
    <row r="23" spans="4:18" ht="87.75" customHeight="1" x14ac:dyDescent="0.45">
      <c r="D23" s="33" t="s">
        <v>45</v>
      </c>
      <c r="E23" s="192">
        <v>5.49</v>
      </c>
      <c r="F23" s="95"/>
      <c r="G23" s="96"/>
      <c r="H23" s="131"/>
      <c r="I23" s="55">
        <f t="shared" si="0"/>
        <v>0</v>
      </c>
      <c r="J23" s="3"/>
      <c r="K23" s="3"/>
      <c r="M23" s="12" t="s">
        <v>17</v>
      </c>
      <c r="N23" s="192">
        <v>4.4000000000000004</v>
      </c>
      <c r="O23" s="122"/>
      <c r="P23" s="123"/>
      <c r="Q23" s="52">
        <f>SUM(O23+P23)*N23</f>
        <v>0</v>
      </c>
    </row>
    <row r="24" spans="4:18" ht="87.75" customHeight="1" x14ac:dyDescent="0.45">
      <c r="D24" s="33" t="s">
        <v>46</v>
      </c>
      <c r="E24" s="192">
        <v>9</v>
      </c>
      <c r="F24" s="95"/>
      <c r="G24" s="96"/>
      <c r="H24" s="131"/>
      <c r="I24" s="55">
        <f t="shared" si="0"/>
        <v>0</v>
      </c>
      <c r="J24" s="3"/>
      <c r="K24" s="3"/>
      <c r="M24" s="12" t="s">
        <v>18</v>
      </c>
      <c r="N24" s="192">
        <v>7</v>
      </c>
      <c r="O24" s="122"/>
      <c r="P24" s="123"/>
      <c r="Q24" s="52">
        <f>SUM(O24+P24)*N24</f>
        <v>0</v>
      </c>
    </row>
    <row r="25" spans="4:18" ht="88.5" customHeight="1" thickBot="1" x14ac:dyDescent="0.5">
      <c r="D25" s="33" t="s">
        <v>47</v>
      </c>
      <c r="E25" s="192">
        <v>9</v>
      </c>
      <c r="F25" s="95"/>
      <c r="G25" s="96"/>
      <c r="H25" s="131"/>
      <c r="I25" s="55">
        <f t="shared" si="0"/>
        <v>0</v>
      </c>
      <c r="J25" s="3"/>
      <c r="K25" s="3"/>
      <c r="M25" s="14" t="s">
        <v>19</v>
      </c>
      <c r="N25" s="193">
        <v>8.4</v>
      </c>
      <c r="O25" s="124"/>
      <c r="P25" s="125"/>
      <c r="Q25" s="53">
        <f>SUM(O25+P25)*N25</f>
        <v>0</v>
      </c>
    </row>
    <row r="26" spans="4:18" ht="90" customHeight="1" thickBot="1" x14ac:dyDescent="0.6">
      <c r="D26" s="33" t="s">
        <v>48</v>
      </c>
      <c r="E26" s="192">
        <v>9</v>
      </c>
      <c r="F26" s="95"/>
      <c r="G26" s="96"/>
      <c r="H26" s="131"/>
      <c r="I26" s="55">
        <f t="shared" si="0"/>
        <v>0</v>
      </c>
      <c r="J26" s="3"/>
      <c r="M26" s="223" t="s">
        <v>41</v>
      </c>
      <c r="N26" s="225"/>
      <c r="O26" s="22"/>
      <c r="P26" s="21"/>
      <c r="Q26" s="139">
        <f>SUM(Q22+Q23+Q24+Q25)</f>
        <v>0</v>
      </c>
    </row>
    <row r="27" spans="4:18" ht="87.75" customHeight="1" thickBot="1" x14ac:dyDescent="0.5">
      <c r="D27" s="33" t="s">
        <v>49</v>
      </c>
      <c r="E27" s="192">
        <v>9</v>
      </c>
      <c r="F27" s="95"/>
      <c r="G27" s="96"/>
      <c r="H27" s="131"/>
      <c r="I27" s="55">
        <f t="shared" si="0"/>
        <v>0</v>
      </c>
      <c r="J27" s="3"/>
    </row>
    <row r="28" spans="4:18" ht="87.75" customHeight="1" thickBot="1" x14ac:dyDescent="0.5">
      <c r="D28" s="33" t="s">
        <v>50</v>
      </c>
      <c r="E28" s="192">
        <v>9</v>
      </c>
      <c r="F28" s="95"/>
      <c r="G28" s="96"/>
      <c r="H28" s="131"/>
      <c r="I28" s="55">
        <f t="shared" si="0"/>
        <v>0</v>
      </c>
      <c r="J28" s="3"/>
      <c r="K28" s="3"/>
      <c r="M28" s="207" t="s">
        <v>58</v>
      </c>
      <c r="N28" s="206"/>
      <c r="O28" s="245" t="s">
        <v>22</v>
      </c>
      <c r="P28" s="242"/>
      <c r="Q28" s="243"/>
      <c r="R28" s="230" t="s">
        <v>26</v>
      </c>
    </row>
    <row r="29" spans="4:18" ht="87.75" customHeight="1" thickBot="1" x14ac:dyDescent="0.5">
      <c r="D29" s="33" t="s">
        <v>51</v>
      </c>
      <c r="E29" s="192">
        <v>13</v>
      </c>
      <c r="F29" s="95"/>
      <c r="G29" s="96"/>
      <c r="H29" s="131"/>
      <c r="I29" s="55">
        <f t="shared" si="0"/>
        <v>0</v>
      </c>
      <c r="J29" s="3"/>
      <c r="K29" s="3"/>
      <c r="M29" s="272" t="s">
        <v>54</v>
      </c>
      <c r="N29" s="273"/>
      <c r="O29" s="8" t="s">
        <v>23</v>
      </c>
      <c r="P29" s="18" t="s">
        <v>24</v>
      </c>
      <c r="Q29" s="19" t="s">
        <v>25</v>
      </c>
      <c r="R29" s="231"/>
    </row>
    <row r="30" spans="4:18" ht="87.75" customHeight="1" x14ac:dyDescent="0.45">
      <c r="D30" s="33" t="s">
        <v>52</v>
      </c>
      <c r="E30" s="192">
        <v>13</v>
      </c>
      <c r="F30" s="95"/>
      <c r="G30" s="96"/>
      <c r="H30" s="131"/>
      <c r="I30" s="55">
        <f t="shared" si="0"/>
        <v>0</v>
      </c>
      <c r="J30" s="3"/>
      <c r="K30" s="3"/>
      <c r="M30" s="10" t="s">
        <v>55</v>
      </c>
      <c r="N30" s="191">
        <v>4.99</v>
      </c>
      <c r="O30" s="101"/>
      <c r="P30" s="102"/>
      <c r="Q30" s="116"/>
      <c r="R30" s="51">
        <f t="shared" ref="R30:R35" si="1">SUM(O30+P30+Q30)*N30</f>
        <v>0</v>
      </c>
    </row>
    <row r="31" spans="4:18" ht="87.75" customHeight="1" thickBot="1" x14ac:dyDescent="0.5">
      <c r="D31" s="34" t="s">
        <v>53</v>
      </c>
      <c r="E31" s="193">
        <v>13</v>
      </c>
      <c r="F31" s="98"/>
      <c r="G31" s="99"/>
      <c r="H31" s="132"/>
      <c r="I31" s="56">
        <f t="shared" si="0"/>
        <v>0</v>
      </c>
      <c r="J31" s="3"/>
      <c r="K31" s="3"/>
      <c r="M31" s="12" t="s">
        <v>56</v>
      </c>
      <c r="N31" s="192">
        <v>4.99</v>
      </c>
      <c r="O31" s="95"/>
      <c r="P31" s="96"/>
      <c r="Q31" s="97"/>
      <c r="R31" s="52">
        <f t="shared" si="1"/>
        <v>0</v>
      </c>
    </row>
    <row r="32" spans="4:18" ht="87.75" customHeight="1" thickBot="1" x14ac:dyDescent="0.6">
      <c r="D32" s="223" t="s">
        <v>72</v>
      </c>
      <c r="E32" s="258"/>
      <c r="F32" s="204"/>
      <c r="G32" s="205"/>
      <c r="H32" s="206"/>
      <c r="I32" s="142">
        <f>SUM(I21:I31)</f>
        <v>0</v>
      </c>
      <c r="J32" s="3"/>
      <c r="K32" s="3"/>
      <c r="M32" s="12" t="s">
        <v>57</v>
      </c>
      <c r="N32" s="192">
        <v>4.99</v>
      </c>
      <c r="O32" s="95"/>
      <c r="P32" s="96"/>
      <c r="Q32" s="97"/>
      <c r="R32" s="52">
        <f t="shared" si="1"/>
        <v>0</v>
      </c>
    </row>
    <row r="33" spans="4:18" ht="87.75" customHeight="1" x14ac:dyDescent="0.45">
      <c r="D33" s="9"/>
      <c r="E33" s="3"/>
      <c r="F33" s="3"/>
      <c r="G33" s="3"/>
      <c r="H33" s="3"/>
      <c r="I33" s="3"/>
      <c r="J33" s="3"/>
      <c r="M33" s="12" t="s">
        <v>59</v>
      </c>
      <c r="N33" s="192">
        <v>4.99</v>
      </c>
      <c r="O33" s="95"/>
      <c r="P33" s="96"/>
      <c r="Q33" s="97"/>
      <c r="R33" s="52">
        <f t="shared" si="1"/>
        <v>0</v>
      </c>
    </row>
    <row r="34" spans="4:18" ht="87.75" customHeight="1" thickBot="1" x14ac:dyDescent="0.5">
      <c r="D34" s="9"/>
      <c r="E34" s="3"/>
      <c r="F34" s="3"/>
      <c r="G34" s="3"/>
      <c r="H34" s="3"/>
      <c r="I34" s="3"/>
      <c r="J34" s="3"/>
      <c r="M34" s="12" t="s">
        <v>60</v>
      </c>
      <c r="N34" s="192">
        <v>4.99</v>
      </c>
      <c r="O34" s="95"/>
      <c r="P34" s="96"/>
      <c r="Q34" s="97"/>
      <c r="R34" s="52">
        <f t="shared" si="1"/>
        <v>0</v>
      </c>
    </row>
    <row r="35" spans="4:18" ht="87.75" customHeight="1" thickBot="1" x14ac:dyDescent="0.5">
      <c r="D35" s="207" t="s">
        <v>61</v>
      </c>
      <c r="E35" s="232"/>
      <c r="F35" s="207" t="s">
        <v>22</v>
      </c>
      <c r="G35" s="229"/>
      <c r="H35" s="229"/>
      <c r="I35" s="230" t="s">
        <v>62</v>
      </c>
      <c r="J35" s="3"/>
      <c r="M35" s="4"/>
      <c r="N35" s="27"/>
      <c r="O35" s="117"/>
      <c r="P35" s="118"/>
      <c r="Q35" s="119"/>
      <c r="R35" s="53">
        <f t="shared" si="1"/>
        <v>0</v>
      </c>
    </row>
    <row r="36" spans="4:18" ht="87.75" customHeight="1" thickBot="1" x14ac:dyDescent="0.6">
      <c r="D36" s="234"/>
      <c r="E36" s="206"/>
      <c r="F36" s="41" t="s">
        <v>23</v>
      </c>
      <c r="G36" s="42" t="s">
        <v>24</v>
      </c>
      <c r="H36" s="43" t="s">
        <v>25</v>
      </c>
      <c r="I36" s="233"/>
      <c r="J36" s="3"/>
      <c r="M36" s="223" t="s">
        <v>27</v>
      </c>
      <c r="N36" s="225"/>
      <c r="O36" s="204"/>
      <c r="P36" s="205"/>
      <c r="Q36" s="206"/>
      <c r="R36" s="141">
        <f>SUM(R30:R35)</f>
        <v>0</v>
      </c>
    </row>
    <row r="37" spans="4:18" ht="35.25" customHeight="1" thickBot="1" x14ac:dyDescent="0.7">
      <c r="D37" s="248" t="s">
        <v>63</v>
      </c>
      <c r="E37" s="249"/>
      <c r="F37" s="204"/>
      <c r="G37" s="205"/>
      <c r="H37" s="206"/>
      <c r="I37" s="16"/>
      <c r="J37" s="3"/>
      <c r="M37" s="38"/>
      <c r="N37" s="38"/>
      <c r="O37" s="29"/>
      <c r="P37" s="29"/>
      <c r="Q37" s="29"/>
      <c r="R37" s="40"/>
    </row>
    <row r="38" spans="4:18" ht="87.75" customHeight="1" thickBot="1" x14ac:dyDescent="0.7">
      <c r="D38" s="48" t="s">
        <v>67</v>
      </c>
      <c r="E38" s="194">
        <v>7</v>
      </c>
      <c r="F38" s="110"/>
      <c r="G38" s="111"/>
      <c r="H38" s="112"/>
      <c r="I38" s="51">
        <f>SUM(F38:H38)*E38</f>
        <v>0</v>
      </c>
      <c r="J38" s="3"/>
      <c r="M38" s="38"/>
      <c r="N38" s="38"/>
      <c r="O38" s="29"/>
      <c r="P38" s="29"/>
      <c r="Q38" s="29"/>
      <c r="R38" s="40"/>
    </row>
    <row r="39" spans="4:18" ht="87.75" customHeight="1" thickBot="1" x14ac:dyDescent="0.7">
      <c r="D39" s="33" t="s">
        <v>68</v>
      </c>
      <c r="E39" s="195">
        <v>7.99</v>
      </c>
      <c r="F39" s="113"/>
      <c r="G39" s="96"/>
      <c r="H39" s="97"/>
      <c r="I39" s="51">
        <f>SUM(F39:H39)*E39</f>
        <v>0</v>
      </c>
      <c r="J39" s="3"/>
      <c r="M39" s="38"/>
      <c r="N39" s="38"/>
      <c r="O39" s="29"/>
      <c r="P39" s="29"/>
      <c r="Q39" s="29"/>
      <c r="R39" s="40"/>
    </row>
    <row r="40" spans="4:18" ht="87.75" customHeight="1" thickBot="1" x14ac:dyDescent="0.7">
      <c r="D40" s="34" t="s">
        <v>69</v>
      </c>
      <c r="E40" s="196">
        <v>8.99</v>
      </c>
      <c r="F40" s="114"/>
      <c r="G40" s="105"/>
      <c r="H40" s="115"/>
      <c r="I40" s="51">
        <f>SUM(F40:H40)*E40</f>
        <v>0</v>
      </c>
      <c r="J40" s="3"/>
      <c r="M40" s="38"/>
      <c r="N40" s="38"/>
      <c r="O40" s="29"/>
      <c r="P40" s="29"/>
      <c r="Q40" s="29"/>
      <c r="R40" s="40"/>
    </row>
    <row r="41" spans="4:18" ht="35.25" customHeight="1" thickBot="1" x14ac:dyDescent="0.7">
      <c r="D41" s="250" t="s">
        <v>64</v>
      </c>
      <c r="E41" s="251"/>
      <c r="F41" s="250" t="s">
        <v>65</v>
      </c>
      <c r="G41" s="252"/>
      <c r="H41" s="251"/>
      <c r="I41" s="16"/>
      <c r="J41" s="3"/>
      <c r="M41" s="38"/>
      <c r="N41" s="38"/>
      <c r="O41" s="29"/>
      <c r="P41" s="29"/>
      <c r="Q41" s="29"/>
      <c r="R41" s="40"/>
    </row>
    <row r="42" spans="4:18" ht="87.75" customHeight="1" thickBot="1" x14ac:dyDescent="0.7">
      <c r="D42" s="234"/>
      <c r="E42" s="206"/>
      <c r="F42" s="44" t="s">
        <v>66</v>
      </c>
      <c r="G42" s="45" t="s">
        <v>24</v>
      </c>
      <c r="H42" s="46" t="s">
        <v>25</v>
      </c>
      <c r="I42" s="16"/>
      <c r="J42" s="3"/>
      <c r="M42" s="38"/>
      <c r="N42" s="38"/>
      <c r="O42" s="29"/>
      <c r="P42" s="29"/>
      <c r="Q42" s="29"/>
      <c r="R42" s="40"/>
    </row>
    <row r="43" spans="4:18" ht="87.75" customHeight="1" x14ac:dyDescent="0.65">
      <c r="D43" s="49" t="s">
        <v>70</v>
      </c>
      <c r="E43" s="197">
        <v>11.99</v>
      </c>
      <c r="F43" s="101"/>
      <c r="G43" s="102"/>
      <c r="H43" s="103"/>
      <c r="I43" s="47">
        <f>SUM(F43:H43)*E43</f>
        <v>0</v>
      </c>
      <c r="J43" s="3"/>
      <c r="M43" s="38"/>
      <c r="N43" s="38"/>
      <c r="O43" s="29"/>
      <c r="P43" s="29"/>
      <c r="Q43" s="29"/>
      <c r="R43" s="40"/>
    </row>
    <row r="44" spans="4:18" ht="87.75" customHeight="1" thickBot="1" x14ac:dyDescent="0.7">
      <c r="D44" s="34" t="s">
        <v>71</v>
      </c>
      <c r="E44" s="193">
        <v>11.99</v>
      </c>
      <c r="F44" s="104"/>
      <c r="G44" s="105"/>
      <c r="H44" s="106"/>
      <c r="I44" s="47">
        <f>SUM(F44:H44)*E44</f>
        <v>0</v>
      </c>
      <c r="J44" s="3"/>
      <c r="M44" s="38"/>
      <c r="N44" s="38"/>
      <c r="O44" s="29"/>
      <c r="P44" s="29"/>
      <c r="Q44" s="29"/>
      <c r="R44" s="40"/>
    </row>
    <row r="45" spans="4:18" ht="87.75" customHeight="1" thickBot="1" x14ac:dyDescent="0.7">
      <c r="D45" s="223" t="s">
        <v>72</v>
      </c>
      <c r="E45" s="225"/>
      <c r="F45" s="204"/>
      <c r="G45" s="205"/>
      <c r="H45" s="206"/>
      <c r="I45" s="140">
        <f>SUM(I38:I40,I43:I44)</f>
        <v>0</v>
      </c>
      <c r="J45" s="3"/>
      <c r="M45" s="38"/>
      <c r="N45" s="38"/>
      <c r="O45" s="29"/>
      <c r="P45" s="29"/>
      <c r="Q45" s="29"/>
      <c r="R45" s="40"/>
    </row>
    <row r="46" spans="4:18" ht="87.75" customHeight="1" x14ac:dyDescent="0.65">
      <c r="D46" s="9"/>
      <c r="E46" s="3"/>
      <c r="F46" s="3"/>
      <c r="G46" s="3"/>
      <c r="H46" s="3"/>
      <c r="I46" s="3"/>
      <c r="J46" s="3"/>
      <c r="M46" s="38"/>
      <c r="N46" s="38"/>
      <c r="O46" s="29"/>
      <c r="P46" s="29"/>
      <c r="Q46" s="29"/>
      <c r="R46" s="40"/>
    </row>
    <row r="47" spans="4:18" ht="26.25" customHeight="1" x14ac:dyDescent="0.65">
      <c r="D47" s="9"/>
      <c r="E47" s="3"/>
      <c r="F47" s="3"/>
      <c r="G47" s="3"/>
      <c r="H47" s="3"/>
      <c r="I47" s="3"/>
      <c r="J47" s="3"/>
      <c r="M47" s="38"/>
      <c r="N47" s="38"/>
      <c r="O47" s="29"/>
      <c r="P47" s="29"/>
      <c r="Q47" s="29"/>
      <c r="R47" s="40"/>
    </row>
    <row r="48" spans="4:18" ht="27.75" customHeight="1" x14ac:dyDescent="0.65">
      <c r="D48" s="9"/>
      <c r="E48" s="3"/>
      <c r="F48" s="3"/>
      <c r="G48" s="3"/>
      <c r="H48" s="3"/>
      <c r="I48" s="3"/>
      <c r="J48" s="3"/>
      <c r="M48" s="38"/>
      <c r="N48" s="38"/>
      <c r="O48" s="29"/>
      <c r="P48" s="29"/>
      <c r="Q48" s="29"/>
      <c r="R48" s="40"/>
    </row>
    <row r="49" spans="4:18" ht="87.75" customHeight="1" thickBot="1" x14ac:dyDescent="0.7">
      <c r="D49" s="9"/>
      <c r="E49" s="3"/>
      <c r="F49" s="3"/>
      <c r="G49" s="3"/>
      <c r="H49" s="3"/>
      <c r="I49" s="3"/>
      <c r="J49" s="3"/>
      <c r="M49" s="38"/>
      <c r="N49" s="38"/>
      <c r="O49" s="29"/>
      <c r="P49" s="29"/>
      <c r="Q49" s="29"/>
      <c r="R49" s="40"/>
    </row>
    <row r="50" spans="4:18" ht="87.75" customHeight="1" thickBot="1" x14ac:dyDescent="0.5">
      <c r="D50" s="246" t="s">
        <v>73</v>
      </c>
      <c r="E50" s="247"/>
      <c r="F50" s="207" t="s">
        <v>22</v>
      </c>
      <c r="G50" s="229"/>
      <c r="H50" s="232"/>
      <c r="I50" s="218" t="s">
        <v>26</v>
      </c>
      <c r="J50" s="3"/>
      <c r="M50" s="3"/>
      <c r="N50" s="3"/>
      <c r="O50" s="3"/>
      <c r="P50" s="3"/>
      <c r="Q50" s="3"/>
      <c r="R50" s="3"/>
    </row>
    <row r="51" spans="4:18" ht="90.75" customHeight="1" thickBot="1" x14ac:dyDescent="0.45">
      <c r="D51" s="235"/>
      <c r="E51" s="236"/>
      <c r="F51" s="32" t="s">
        <v>23</v>
      </c>
      <c r="G51" s="61" t="s">
        <v>24</v>
      </c>
      <c r="H51" s="62" t="s">
        <v>25</v>
      </c>
      <c r="I51" s="224"/>
      <c r="J51" s="3"/>
    </row>
    <row r="52" spans="4:18" ht="87.75" customHeight="1" x14ac:dyDescent="0.45">
      <c r="D52" s="48" t="s">
        <v>74</v>
      </c>
      <c r="E52" s="64">
        <v>10</v>
      </c>
      <c r="F52" s="89"/>
      <c r="G52" s="90"/>
      <c r="H52" s="91"/>
      <c r="I52" s="54">
        <f t="shared" ref="I52:I57" si="2">SUM(F52:H52)*E52</f>
        <v>0</v>
      </c>
      <c r="J52" s="3"/>
    </row>
    <row r="53" spans="4:18" ht="90" customHeight="1" x14ac:dyDescent="0.45">
      <c r="D53" s="33" t="s">
        <v>75</v>
      </c>
      <c r="E53" s="65">
        <v>10</v>
      </c>
      <c r="F53" s="92"/>
      <c r="G53" s="93"/>
      <c r="H53" s="94"/>
      <c r="I53" s="55">
        <f t="shared" si="2"/>
        <v>0</v>
      </c>
      <c r="J53" s="3"/>
    </row>
    <row r="54" spans="4:18" ht="90.75" customHeight="1" x14ac:dyDescent="0.45">
      <c r="D54" s="33" t="s">
        <v>76</v>
      </c>
      <c r="E54" s="65">
        <v>10</v>
      </c>
      <c r="F54" s="95"/>
      <c r="G54" s="96"/>
      <c r="H54" s="97"/>
      <c r="I54" s="55">
        <f t="shared" si="2"/>
        <v>0</v>
      </c>
      <c r="J54" s="3"/>
      <c r="K54" s="3"/>
    </row>
    <row r="55" spans="4:18" ht="90.75" customHeight="1" x14ac:dyDescent="0.45">
      <c r="D55" s="33" t="s">
        <v>77</v>
      </c>
      <c r="E55" s="65">
        <v>14.99</v>
      </c>
      <c r="F55" s="95"/>
      <c r="G55" s="96"/>
      <c r="H55" s="97"/>
      <c r="I55" s="55">
        <f t="shared" si="2"/>
        <v>0</v>
      </c>
    </row>
    <row r="56" spans="4:18" ht="90" customHeight="1" x14ac:dyDescent="0.45">
      <c r="D56" s="33" t="s">
        <v>78</v>
      </c>
      <c r="E56" s="65">
        <v>14.99</v>
      </c>
      <c r="F56" s="95"/>
      <c r="G56" s="96"/>
      <c r="H56" s="97"/>
      <c r="I56" s="55">
        <f t="shared" si="2"/>
        <v>0</v>
      </c>
    </row>
    <row r="57" spans="4:18" ht="90" customHeight="1" thickBot="1" x14ac:dyDescent="0.5">
      <c r="D57" s="60" t="s">
        <v>79</v>
      </c>
      <c r="E57" s="66">
        <v>14.99</v>
      </c>
      <c r="F57" s="98"/>
      <c r="G57" s="99"/>
      <c r="H57" s="100"/>
      <c r="I57" s="56">
        <f t="shared" si="2"/>
        <v>0</v>
      </c>
    </row>
    <row r="58" spans="4:18" ht="73.5" customHeight="1" thickBot="1" x14ac:dyDescent="0.6">
      <c r="D58" s="223" t="s">
        <v>80</v>
      </c>
      <c r="E58" s="225"/>
      <c r="F58" s="226"/>
      <c r="G58" s="227"/>
      <c r="H58" s="228"/>
      <c r="I58" s="139">
        <f>SUM(I52:I57)</f>
        <v>0</v>
      </c>
    </row>
    <row r="62" spans="4:18" ht="28.2" customHeight="1" x14ac:dyDescent="0.3"/>
    <row r="63" spans="4:18" ht="28.2" customHeight="1" thickBot="1" x14ac:dyDescent="0.35"/>
    <row r="64" spans="4:18" ht="63.75" customHeight="1" thickBot="1" x14ac:dyDescent="0.45">
      <c r="D64" s="237"/>
      <c r="E64" s="237"/>
      <c r="F64" s="7"/>
      <c r="G64" s="7"/>
      <c r="H64" s="7"/>
      <c r="I64" s="7"/>
      <c r="M64" s="238" t="s">
        <v>1</v>
      </c>
      <c r="N64" s="239"/>
      <c r="O64" s="220" t="s">
        <v>22</v>
      </c>
      <c r="P64" s="221"/>
      <c r="Q64" s="221"/>
      <c r="R64" s="222"/>
    </row>
    <row r="65" spans="2:18" ht="87.75" customHeight="1" thickBot="1" x14ac:dyDescent="0.5">
      <c r="D65" s="207" t="s">
        <v>81</v>
      </c>
      <c r="E65" s="229"/>
      <c r="F65" s="78" t="s">
        <v>82</v>
      </c>
      <c r="G65" s="69" t="s">
        <v>98</v>
      </c>
      <c r="M65" s="204"/>
      <c r="N65" s="206"/>
      <c r="O65" s="144" t="s">
        <v>23</v>
      </c>
      <c r="P65" s="145" t="s">
        <v>24</v>
      </c>
      <c r="Q65" s="146" t="s">
        <v>25</v>
      </c>
      <c r="R65" s="147" t="s">
        <v>105</v>
      </c>
    </row>
    <row r="66" spans="2:18" ht="90" customHeight="1" x14ac:dyDescent="0.45">
      <c r="B66" s="5"/>
      <c r="D66" s="71" t="s">
        <v>83</v>
      </c>
      <c r="E66" s="75">
        <v>12.99</v>
      </c>
      <c r="F66" s="79"/>
      <c r="G66" s="23">
        <f>SUM(E66)*F66</f>
        <v>0</v>
      </c>
      <c r="H66" s="3"/>
      <c r="I66" s="3"/>
      <c r="M66" s="148" t="s">
        <v>2</v>
      </c>
      <c r="N66" s="50">
        <v>2.99</v>
      </c>
      <c r="O66" s="149"/>
      <c r="P66" s="111"/>
      <c r="Q66" s="112"/>
      <c r="R66" s="47">
        <f>SUM(O66:Q66)*N66</f>
        <v>0</v>
      </c>
    </row>
    <row r="67" spans="2:18" ht="90" customHeight="1" x14ac:dyDescent="0.45">
      <c r="B67" s="5"/>
      <c r="D67" s="72" t="s">
        <v>84</v>
      </c>
      <c r="E67" s="76">
        <v>20.99</v>
      </c>
      <c r="F67" s="80"/>
      <c r="G67" s="47">
        <f t="shared" ref="G67:G79" si="3">SUM(E67)*F67</f>
        <v>0</v>
      </c>
      <c r="H67" s="3"/>
      <c r="I67" s="3"/>
      <c r="M67" s="12" t="s">
        <v>3</v>
      </c>
      <c r="N67" s="17">
        <v>3.99</v>
      </c>
      <c r="O67" s="95"/>
      <c r="P67" s="96"/>
      <c r="Q67" s="97"/>
      <c r="R67" s="47">
        <f t="shared" ref="R67:R77" si="4">SUM(O67:Q67)*N67</f>
        <v>0</v>
      </c>
    </row>
    <row r="68" spans="2:18" ht="90" customHeight="1" x14ac:dyDescent="0.45">
      <c r="B68" s="5"/>
      <c r="D68" s="72" t="s">
        <v>85</v>
      </c>
      <c r="E68" s="76">
        <v>24</v>
      </c>
      <c r="F68" s="80"/>
      <c r="G68" s="47">
        <f t="shared" si="3"/>
        <v>0</v>
      </c>
      <c r="H68" s="3"/>
      <c r="I68" s="3"/>
      <c r="M68" s="12" t="s">
        <v>106</v>
      </c>
      <c r="N68" s="17">
        <v>3.49</v>
      </c>
      <c r="O68" s="95"/>
      <c r="P68" s="96"/>
      <c r="Q68" s="97"/>
      <c r="R68" s="47">
        <f t="shared" si="4"/>
        <v>0</v>
      </c>
    </row>
    <row r="69" spans="2:18" ht="90.75" customHeight="1" x14ac:dyDescent="0.45">
      <c r="B69" s="5"/>
      <c r="D69" s="72" t="s">
        <v>86</v>
      </c>
      <c r="E69" s="76">
        <v>20.99</v>
      </c>
      <c r="F69" s="80"/>
      <c r="G69" s="47">
        <f t="shared" si="3"/>
        <v>0</v>
      </c>
      <c r="H69" s="3"/>
      <c r="I69" s="3"/>
      <c r="M69" s="33" t="s">
        <v>107</v>
      </c>
      <c r="N69" s="17">
        <v>0.6</v>
      </c>
      <c r="O69" s="95"/>
      <c r="P69" s="96"/>
      <c r="Q69" s="97"/>
      <c r="R69" s="47">
        <f t="shared" si="4"/>
        <v>0</v>
      </c>
    </row>
    <row r="70" spans="2:18" ht="90" customHeight="1" x14ac:dyDescent="0.45">
      <c r="B70" s="5"/>
      <c r="D70" s="72" t="s">
        <v>87</v>
      </c>
      <c r="E70" s="76">
        <v>24.99</v>
      </c>
      <c r="F70" s="80"/>
      <c r="G70" s="47">
        <f t="shared" si="3"/>
        <v>0</v>
      </c>
      <c r="H70" s="3"/>
      <c r="I70" s="3"/>
      <c r="M70" s="12" t="s">
        <v>109</v>
      </c>
      <c r="N70" s="17">
        <v>3.49</v>
      </c>
      <c r="O70" s="95"/>
      <c r="P70" s="96"/>
      <c r="Q70" s="97"/>
      <c r="R70" s="47">
        <f t="shared" si="4"/>
        <v>0</v>
      </c>
    </row>
    <row r="71" spans="2:18" ht="90" customHeight="1" x14ac:dyDescent="0.45">
      <c r="B71" s="5"/>
      <c r="D71" s="72" t="s">
        <v>88</v>
      </c>
      <c r="E71" s="76">
        <v>28.99</v>
      </c>
      <c r="F71" s="80"/>
      <c r="G71" s="47">
        <f t="shared" si="3"/>
        <v>0</v>
      </c>
      <c r="H71" s="3"/>
      <c r="I71" s="3"/>
      <c r="M71" s="33" t="s">
        <v>108</v>
      </c>
      <c r="N71" s="17">
        <v>12.99</v>
      </c>
      <c r="O71" s="95"/>
      <c r="P71" s="96"/>
      <c r="Q71" s="97"/>
      <c r="R71" s="47">
        <f t="shared" si="4"/>
        <v>0</v>
      </c>
    </row>
    <row r="72" spans="2:18" ht="90" customHeight="1" x14ac:dyDescent="0.45">
      <c r="B72" s="5"/>
      <c r="D72" s="72" t="s">
        <v>96</v>
      </c>
      <c r="E72" s="76">
        <v>18</v>
      </c>
      <c r="F72" s="80"/>
      <c r="G72" s="47">
        <f t="shared" si="3"/>
        <v>0</v>
      </c>
      <c r="H72" s="3"/>
      <c r="I72" s="3"/>
      <c r="M72" s="33" t="s">
        <v>110</v>
      </c>
      <c r="N72" s="17">
        <v>4.49</v>
      </c>
      <c r="O72" s="95"/>
      <c r="P72" s="96"/>
      <c r="Q72" s="97"/>
      <c r="R72" s="47">
        <f t="shared" si="4"/>
        <v>0</v>
      </c>
    </row>
    <row r="73" spans="2:18" ht="90" customHeight="1" x14ac:dyDescent="0.45">
      <c r="B73" s="5"/>
      <c r="D73" s="72" t="s">
        <v>97</v>
      </c>
      <c r="E73" s="76">
        <v>24</v>
      </c>
      <c r="F73" s="80"/>
      <c r="G73" s="47">
        <f t="shared" si="3"/>
        <v>0</v>
      </c>
      <c r="H73" s="3"/>
      <c r="I73" s="3"/>
      <c r="M73" s="12" t="s">
        <v>4</v>
      </c>
      <c r="N73" s="17">
        <v>4.49</v>
      </c>
      <c r="O73" s="95"/>
      <c r="P73" s="96"/>
      <c r="Q73" s="97"/>
      <c r="R73" s="47">
        <f t="shared" si="4"/>
        <v>0</v>
      </c>
    </row>
    <row r="74" spans="2:18" ht="92.25" customHeight="1" x14ac:dyDescent="0.45">
      <c r="B74" s="5"/>
      <c r="D74" s="72" t="s">
        <v>89</v>
      </c>
      <c r="E74" s="76">
        <v>29</v>
      </c>
      <c r="F74" s="80"/>
      <c r="G74" s="47">
        <f t="shared" si="3"/>
        <v>0</v>
      </c>
      <c r="H74" s="3"/>
      <c r="I74" s="3"/>
      <c r="M74" s="12" t="s">
        <v>20</v>
      </c>
      <c r="N74" s="17">
        <v>1</v>
      </c>
      <c r="O74" s="95"/>
      <c r="P74" s="96"/>
      <c r="Q74" s="97"/>
      <c r="R74" s="47">
        <f t="shared" si="4"/>
        <v>0</v>
      </c>
    </row>
    <row r="75" spans="2:18" ht="91.5" customHeight="1" x14ac:dyDescent="0.45">
      <c r="D75" s="72" t="s">
        <v>90</v>
      </c>
      <c r="E75" s="76">
        <v>33</v>
      </c>
      <c r="F75" s="80"/>
      <c r="G75" s="47">
        <f t="shared" si="3"/>
        <v>0</v>
      </c>
      <c r="H75" s="3"/>
      <c r="I75" s="3"/>
      <c r="M75" s="12"/>
      <c r="N75" s="17"/>
      <c r="O75" s="95"/>
      <c r="P75" s="96"/>
      <c r="Q75" s="97"/>
      <c r="R75" s="47">
        <f t="shared" si="4"/>
        <v>0</v>
      </c>
    </row>
    <row r="76" spans="2:18" ht="89.25" customHeight="1" x14ac:dyDescent="0.45">
      <c r="D76" s="73" t="s">
        <v>91</v>
      </c>
      <c r="E76" s="76">
        <v>36</v>
      </c>
      <c r="F76" s="80"/>
      <c r="G76" s="47">
        <f t="shared" si="3"/>
        <v>0</v>
      </c>
      <c r="M76" s="12"/>
      <c r="N76" s="17"/>
      <c r="O76" s="95"/>
      <c r="P76" s="96"/>
      <c r="Q76" s="97"/>
      <c r="R76" s="47">
        <f t="shared" si="4"/>
        <v>0</v>
      </c>
    </row>
    <row r="77" spans="2:18" ht="117.75" customHeight="1" thickBot="1" x14ac:dyDescent="0.5">
      <c r="D77" s="73" t="s">
        <v>93</v>
      </c>
      <c r="E77" s="76">
        <v>9.99</v>
      </c>
      <c r="F77" s="80"/>
      <c r="G77" s="47">
        <f t="shared" si="3"/>
        <v>0</v>
      </c>
      <c r="M77" s="20"/>
      <c r="N77" s="63"/>
      <c r="O77" s="98"/>
      <c r="P77" s="99"/>
      <c r="Q77" s="100"/>
      <c r="R77" s="47">
        <f t="shared" si="4"/>
        <v>0</v>
      </c>
    </row>
    <row r="78" spans="2:18" ht="119.25" customHeight="1" thickBot="1" x14ac:dyDescent="0.6">
      <c r="D78" s="73" t="s">
        <v>94</v>
      </c>
      <c r="E78" s="76">
        <v>11.99</v>
      </c>
      <c r="F78" s="80"/>
      <c r="G78" s="47">
        <f t="shared" si="3"/>
        <v>0</v>
      </c>
      <c r="M78" s="223" t="s">
        <v>111</v>
      </c>
      <c r="N78" s="199"/>
      <c r="O78" s="204"/>
      <c r="P78" s="205"/>
      <c r="Q78" s="205"/>
      <c r="R78" s="150">
        <f>SUM(R66:R77)</f>
        <v>0</v>
      </c>
    </row>
    <row r="79" spans="2:18" ht="119.25" customHeight="1" thickBot="1" x14ac:dyDescent="0.5">
      <c r="D79" s="74" t="s">
        <v>95</v>
      </c>
      <c r="E79" s="77">
        <v>12.99</v>
      </c>
      <c r="F79" s="81"/>
      <c r="G79" s="15">
        <f t="shared" si="3"/>
        <v>0</v>
      </c>
      <c r="M79" s="3"/>
      <c r="N79" s="3"/>
    </row>
    <row r="80" spans="2:18" ht="90" customHeight="1" thickBot="1" x14ac:dyDescent="0.7">
      <c r="D80" s="223" t="s">
        <v>92</v>
      </c>
      <c r="E80" s="225"/>
      <c r="F80" s="37"/>
      <c r="G80" s="138">
        <f>SUM(G66:G79)</f>
        <v>0</v>
      </c>
    </row>
    <row r="83" spans="4:18" ht="15" thickBot="1" x14ac:dyDescent="0.35"/>
    <row r="84" spans="4:18" ht="93" customHeight="1" thickBot="1" x14ac:dyDescent="0.5">
      <c r="D84" s="212" t="s">
        <v>99</v>
      </c>
      <c r="E84" s="213"/>
      <c r="F84" s="70" t="s">
        <v>82</v>
      </c>
      <c r="G84" s="70" t="s">
        <v>98</v>
      </c>
    </row>
    <row r="85" spans="4:18" ht="93" customHeight="1" thickBot="1" x14ac:dyDescent="0.5">
      <c r="D85" s="48" t="s">
        <v>100</v>
      </c>
      <c r="E85" s="11">
        <v>17.989999999999998</v>
      </c>
      <c r="F85" s="133"/>
      <c r="G85" s="23">
        <f>SUM(F85)*E85</f>
        <v>0</v>
      </c>
    </row>
    <row r="86" spans="4:18" ht="93" customHeight="1" thickBot="1" x14ac:dyDescent="0.5">
      <c r="D86" s="33" t="s">
        <v>101</v>
      </c>
      <c r="E86" s="13">
        <v>20.99</v>
      </c>
      <c r="F86" s="134"/>
      <c r="G86" s="23">
        <f>SUM(F86)*E86</f>
        <v>0</v>
      </c>
    </row>
    <row r="87" spans="4:18" ht="90" customHeight="1" thickBot="1" x14ac:dyDescent="0.5">
      <c r="D87" s="33" t="s">
        <v>102</v>
      </c>
      <c r="E87" s="13">
        <v>20</v>
      </c>
      <c r="F87" s="135"/>
      <c r="G87" s="23">
        <f>SUM(F87)*E87</f>
        <v>0</v>
      </c>
    </row>
    <row r="88" spans="4:18" ht="90" customHeight="1" thickBot="1" x14ac:dyDescent="0.5">
      <c r="D88" s="60" t="s">
        <v>103</v>
      </c>
      <c r="E88" s="67">
        <v>23</v>
      </c>
      <c r="F88" s="136"/>
      <c r="G88" s="23">
        <f>SUM(F88)*E88</f>
        <v>0</v>
      </c>
    </row>
    <row r="89" spans="4:18" ht="90" customHeight="1" thickBot="1" x14ac:dyDescent="0.6">
      <c r="D89" s="214" t="s">
        <v>104</v>
      </c>
      <c r="E89" s="215"/>
      <c r="F89" s="6"/>
      <c r="G89" s="137">
        <f>SUM(G85:G88)</f>
        <v>0</v>
      </c>
    </row>
    <row r="93" spans="4:18" x14ac:dyDescent="0.3">
      <c r="R93" s="3"/>
    </row>
    <row r="94" spans="4:18" ht="15" thickBot="1" x14ac:dyDescent="0.35">
      <c r="R94" s="3"/>
    </row>
    <row r="95" spans="4:18" ht="66.75" customHeight="1" thickBot="1" x14ac:dyDescent="0.5">
      <c r="D95" s="202" t="s">
        <v>112</v>
      </c>
      <c r="E95" s="203"/>
      <c r="F95" s="204"/>
      <c r="G95" s="205"/>
      <c r="H95" s="205"/>
      <c r="I95" s="206"/>
      <c r="M95" s="261" t="s">
        <v>21</v>
      </c>
      <c r="N95" s="262"/>
      <c r="O95" s="204"/>
      <c r="P95" s="205"/>
      <c r="Q95" s="206"/>
      <c r="R95" s="182"/>
    </row>
    <row r="96" spans="4:18" ht="92.25" customHeight="1" thickBot="1" x14ac:dyDescent="0.5">
      <c r="D96" s="208"/>
      <c r="E96" s="209"/>
      <c r="F96" s="151" t="s">
        <v>23</v>
      </c>
      <c r="G96" s="152" t="s">
        <v>24</v>
      </c>
      <c r="H96" s="153" t="s">
        <v>25</v>
      </c>
      <c r="I96" s="154" t="s">
        <v>98</v>
      </c>
      <c r="M96" s="270"/>
      <c r="N96" s="271"/>
      <c r="O96" s="185" t="s">
        <v>23</v>
      </c>
      <c r="P96" s="186" t="s">
        <v>133</v>
      </c>
      <c r="Q96" s="187" t="s">
        <v>134</v>
      </c>
      <c r="R96" s="183"/>
    </row>
    <row r="97" spans="4:18" ht="90.75" customHeight="1" thickBot="1" x14ac:dyDescent="0.5">
      <c r="D97" s="148" t="s">
        <v>6</v>
      </c>
      <c r="E97" s="50">
        <v>3.5</v>
      </c>
      <c r="F97" s="155"/>
      <c r="G97" s="156"/>
      <c r="H97" s="82"/>
      <c r="I97" s="160">
        <f>SUM(F97:H97)*E97</f>
        <v>0</v>
      </c>
      <c r="M97" s="48" t="s">
        <v>12</v>
      </c>
      <c r="N97" s="11">
        <v>49</v>
      </c>
      <c r="O97" s="107"/>
      <c r="P97" s="189"/>
      <c r="Q97" s="188">
        <f>SUM(O97+P97)*N97</f>
        <v>0</v>
      </c>
      <c r="R97" s="183"/>
    </row>
    <row r="98" spans="4:18" ht="90.75" customHeight="1" thickBot="1" x14ac:dyDescent="0.5">
      <c r="D98" s="12" t="s">
        <v>7</v>
      </c>
      <c r="E98" s="17">
        <v>4.5</v>
      </c>
      <c r="F98" s="157"/>
      <c r="G98" s="158"/>
      <c r="H98" s="159"/>
      <c r="I98" s="160">
        <f t="shared" ref="I98:I104" si="5">SUM(F98:H98)*E98</f>
        <v>0</v>
      </c>
      <c r="M98" s="33" t="s">
        <v>14</v>
      </c>
      <c r="N98" s="13">
        <v>79</v>
      </c>
      <c r="O98" s="108"/>
      <c r="P98" s="189"/>
      <c r="Q98" s="188">
        <f t="shared" ref="Q98:Q103" si="6">SUM(O98+P98)*N98</f>
        <v>0</v>
      </c>
      <c r="R98" s="183"/>
    </row>
    <row r="99" spans="4:18" ht="91.5" customHeight="1" thickBot="1" x14ac:dyDescent="0.5">
      <c r="D99" s="12" t="s">
        <v>8</v>
      </c>
      <c r="E99" s="17">
        <v>5</v>
      </c>
      <c r="F99" s="157"/>
      <c r="G99" s="158"/>
      <c r="H99" s="159"/>
      <c r="I99" s="160">
        <f t="shared" si="5"/>
        <v>0</v>
      </c>
      <c r="M99" s="33" t="s">
        <v>13</v>
      </c>
      <c r="N99" s="13">
        <v>79</v>
      </c>
      <c r="O99" s="108"/>
      <c r="P99" s="189"/>
      <c r="Q99" s="188">
        <f t="shared" si="6"/>
        <v>0</v>
      </c>
      <c r="R99" s="183"/>
    </row>
    <row r="100" spans="4:18" ht="89.25" customHeight="1" thickBot="1" x14ac:dyDescent="0.5">
      <c r="D100" s="12" t="s">
        <v>9</v>
      </c>
      <c r="E100" s="17">
        <v>3.99</v>
      </c>
      <c r="F100" s="83"/>
      <c r="G100" s="84"/>
      <c r="H100" s="85"/>
      <c r="I100" s="160">
        <f t="shared" si="5"/>
        <v>0</v>
      </c>
      <c r="M100" s="33" t="s">
        <v>15</v>
      </c>
      <c r="N100" s="13">
        <v>79</v>
      </c>
      <c r="O100" s="108"/>
      <c r="P100" s="189"/>
      <c r="Q100" s="188">
        <f t="shared" si="6"/>
        <v>0</v>
      </c>
      <c r="R100" s="183"/>
    </row>
    <row r="101" spans="4:18" ht="89.25" customHeight="1" thickBot="1" x14ac:dyDescent="0.5">
      <c r="D101" s="12" t="s">
        <v>10</v>
      </c>
      <c r="E101" s="17">
        <v>5</v>
      </c>
      <c r="F101" s="83"/>
      <c r="G101" s="84"/>
      <c r="H101" s="85"/>
      <c r="I101" s="160">
        <f t="shared" si="5"/>
        <v>0</v>
      </c>
      <c r="M101" s="33" t="s">
        <v>115</v>
      </c>
      <c r="N101" s="13">
        <v>74.989999999999995</v>
      </c>
      <c r="O101" s="108"/>
      <c r="P101" s="189"/>
      <c r="Q101" s="188">
        <f t="shared" si="6"/>
        <v>0</v>
      </c>
      <c r="R101" s="183"/>
    </row>
    <row r="102" spans="4:18" ht="90.75" customHeight="1" thickBot="1" x14ac:dyDescent="0.5">
      <c r="D102" s="12" t="s">
        <v>11</v>
      </c>
      <c r="E102" s="17">
        <v>4.5</v>
      </c>
      <c r="F102" s="83"/>
      <c r="G102" s="84"/>
      <c r="H102" s="85"/>
      <c r="I102" s="160">
        <f t="shared" si="5"/>
        <v>0</v>
      </c>
      <c r="M102" s="12"/>
      <c r="N102" s="13"/>
      <c r="O102" s="108"/>
      <c r="P102" s="189"/>
      <c r="Q102" s="188">
        <f t="shared" si="6"/>
        <v>0</v>
      </c>
      <c r="R102" s="183"/>
    </row>
    <row r="103" spans="4:18" ht="90" customHeight="1" thickBot="1" x14ac:dyDescent="0.55000000000000004">
      <c r="D103" s="1"/>
      <c r="E103" s="17"/>
      <c r="F103" s="83"/>
      <c r="G103" s="84"/>
      <c r="H103" s="85"/>
      <c r="I103" s="160">
        <f t="shared" si="5"/>
        <v>0</v>
      </c>
      <c r="M103" s="20"/>
      <c r="N103" s="67"/>
      <c r="O103" s="109"/>
      <c r="P103" s="189"/>
      <c r="Q103" s="188">
        <f t="shared" si="6"/>
        <v>0</v>
      </c>
      <c r="R103" s="184"/>
    </row>
    <row r="104" spans="4:18" ht="90" customHeight="1" thickBot="1" x14ac:dyDescent="0.6">
      <c r="D104" s="2"/>
      <c r="E104" s="63"/>
      <c r="F104" s="86"/>
      <c r="G104" s="87"/>
      <c r="H104" s="88"/>
      <c r="I104" s="160">
        <f t="shared" si="5"/>
        <v>0</v>
      </c>
      <c r="M104" s="210" t="s">
        <v>114</v>
      </c>
      <c r="N104" s="211"/>
      <c r="O104" s="198"/>
      <c r="P104" s="206"/>
      <c r="Q104" s="137">
        <f>SUM(Q97:Q103)</f>
        <v>0</v>
      </c>
      <c r="R104" s="3"/>
    </row>
    <row r="105" spans="4:18" ht="93" customHeight="1" thickBot="1" x14ac:dyDescent="0.55000000000000004">
      <c r="D105" s="207" t="s">
        <v>113</v>
      </c>
      <c r="E105" s="206"/>
      <c r="F105" s="204"/>
      <c r="G105" s="205"/>
      <c r="H105" s="206"/>
      <c r="I105" s="161">
        <f>SUM(I97:I104)</f>
        <v>0</v>
      </c>
      <c r="R105" s="3"/>
    </row>
    <row r="110" spans="4:18" ht="15" thickBot="1" x14ac:dyDescent="0.35"/>
    <row r="111" spans="4:18" ht="90" customHeight="1" thickBot="1" x14ac:dyDescent="0.55000000000000004">
      <c r="D111" s="198" t="s">
        <v>116</v>
      </c>
      <c r="E111" s="199"/>
      <c r="F111" s="162" t="s">
        <v>82</v>
      </c>
      <c r="G111" s="162" t="s">
        <v>98</v>
      </c>
    </row>
    <row r="112" spans="4:18" ht="93" customHeight="1" thickBot="1" x14ac:dyDescent="0.55000000000000004">
      <c r="D112" s="190" t="s">
        <v>135</v>
      </c>
      <c r="E112" s="164">
        <v>55</v>
      </c>
      <c r="F112" s="169"/>
      <c r="G112" s="163">
        <f>SUM(F112)*E112</f>
        <v>0</v>
      </c>
    </row>
    <row r="113" spans="4:7" ht="93" customHeight="1" thickBot="1" x14ac:dyDescent="0.55000000000000004">
      <c r="D113" s="165" t="s">
        <v>117</v>
      </c>
      <c r="E113" s="166">
        <v>95</v>
      </c>
      <c r="F113" s="170"/>
      <c r="G113" s="163">
        <f>SUM(F113)*E113</f>
        <v>0</v>
      </c>
    </row>
    <row r="114" spans="4:7" ht="93" customHeight="1" thickBot="1" x14ac:dyDescent="0.55000000000000004">
      <c r="D114" s="179" t="s">
        <v>131</v>
      </c>
      <c r="E114" s="167">
        <v>85</v>
      </c>
      <c r="F114" s="171"/>
      <c r="G114" s="163">
        <f>SUM(F114)*E114</f>
        <v>0</v>
      </c>
    </row>
    <row r="115" spans="4:7" ht="61.5" customHeight="1" thickBot="1" x14ac:dyDescent="0.5">
      <c r="D115" s="200" t="s">
        <v>118</v>
      </c>
      <c r="E115" s="201"/>
      <c r="F115" s="16"/>
      <c r="G115" s="168">
        <f>SUM(G112:G114)</f>
        <v>0</v>
      </c>
    </row>
    <row r="125" spans="4:7" ht="15" thickBot="1" x14ac:dyDescent="0.35"/>
    <row r="126" spans="4:7" ht="27.75" customHeight="1" x14ac:dyDescent="0.55000000000000004">
      <c r="D126" s="172" t="s">
        <v>129</v>
      </c>
      <c r="E126" s="176">
        <f>SUM(E127:E139)</f>
        <v>0</v>
      </c>
    </row>
    <row r="127" spans="4:7" ht="23.4" x14ac:dyDescent="0.45">
      <c r="D127" s="173" t="s">
        <v>119</v>
      </c>
      <c r="E127" s="175">
        <f>SUM(I14)</f>
        <v>0</v>
      </c>
    </row>
    <row r="128" spans="4:7" ht="23.4" x14ac:dyDescent="0.45">
      <c r="D128" s="173" t="s">
        <v>120</v>
      </c>
      <c r="E128" s="175">
        <f>SUM(R14)</f>
        <v>0</v>
      </c>
    </row>
    <row r="129" spans="4:5" ht="23.4" x14ac:dyDescent="0.45">
      <c r="D129" s="173" t="s">
        <v>121</v>
      </c>
      <c r="E129" s="175">
        <f>SUM(Q26)</f>
        <v>0</v>
      </c>
    </row>
    <row r="130" spans="4:5" ht="23.4" x14ac:dyDescent="0.45">
      <c r="D130" s="173" t="s">
        <v>122</v>
      </c>
      <c r="E130" s="175">
        <f>SUM(I32)</f>
        <v>0</v>
      </c>
    </row>
    <row r="131" spans="4:5" ht="23.4" x14ac:dyDescent="0.45">
      <c r="D131" s="173" t="s">
        <v>58</v>
      </c>
      <c r="E131" s="175">
        <f>SUM(R36)</f>
        <v>0</v>
      </c>
    </row>
    <row r="132" spans="4:5" ht="40.200000000000003" customHeight="1" x14ac:dyDescent="0.45">
      <c r="D132" s="72" t="s">
        <v>123</v>
      </c>
      <c r="E132" s="175">
        <f>SUM(I45)</f>
        <v>0</v>
      </c>
    </row>
    <row r="133" spans="4:5" ht="23.4" x14ac:dyDescent="0.45">
      <c r="D133" s="173" t="s">
        <v>124</v>
      </c>
      <c r="E133" s="175">
        <f>SUM(I58)</f>
        <v>0</v>
      </c>
    </row>
    <row r="134" spans="4:5" ht="23.4" x14ac:dyDescent="0.45">
      <c r="D134" s="173" t="s">
        <v>125</v>
      </c>
      <c r="E134" s="175">
        <f>SUM(R78)</f>
        <v>0</v>
      </c>
    </row>
    <row r="135" spans="4:5" ht="23.4" x14ac:dyDescent="0.45">
      <c r="D135" s="173" t="s">
        <v>126</v>
      </c>
      <c r="E135" s="175">
        <f>SUM(G80)</f>
        <v>0</v>
      </c>
    </row>
    <row r="136" spans="4:5" ht="23.4" x14ac:dyDescent="0.45">
      <c r="D136" s="173" t="s">
        <v>99</v>
      </c>
      <c r="E136" s="175">
        <f>SUM(G89)</f>
        <v>0</v>
      </c>
    </row>
    <row r="137" spans="4:5" ht="23.4" x14ac:dyDescent="0.45">
      <c r="D137" s="173" t="s">
        <v>127</v>
      </c>
      <c r="E137" s="175">
        <f>SUM(I105)</f>
        <v>0</v>
      </c>
    </row>
    <row r="138" spans="4:5" ht="23.4" x14ac:dyDescent="0.45">
      <c r="D138" s="173" t="s">
        <v>128</v>
      </c>
      <c r="E138" s="175">
        <f>SUM(Q104)</f>
        <v>0</v>
      </c>
    </row>
    <row r="139" spans="4:5" ht="24" thickBot="1" x14ac:dyDescent="0.5">
      <c r="D139" s="174" t="s">
        <v>5</v>
      </c>
      <c r="E139" s="180">
        <f>SUM(P104)</f>
        <v>0</v>
      </c>
    </row>
    <row r="140" spans="4:5" ht="23.4" x14ac:dyDescent="0.45">
      <c r="D140" s="68"/>
    </row>
    <row r="141" spans="4:5" ht="23.4" x14ac:dyDescent="0.45">
      <c r="D141" s="68"/>
    </row>
    <row r="142" spans="4:5" ht="23.4" x14ac:dyDescent="0.45">
      <c r="D142" s="68"/>
    </row>
    <row r="143" spans="4:5" ht="23.4" x14ac:dyDescent="0.45">
      <c r="D143" s="68"/>
    </row>
    <row r="144" spans="4:5" ht="23.4" x14ac:dyDescent="0.45">
      <c r="D144" s="68"/>
    </row>
    <row r="145" spans="4:4" ht="23.4" x14ac:dyDescent="0.45">
      <c r="D145" s="68"/>
    </row>
    <row r="146" spans="4:4" ht="23.4" x14ac:dyDescent="0.45">
      <c r="D146" s="68"/>
    </row>
    <row r="147" spans="4:4" ht="23.4" x14ac:dyDescent="0.45">
      <c r="D147" s="68"/>
    </row>
    <row r="148" spans="4:4" ht="23.4" x14ac:dyDescent="0.45">
      <c r="D148" s="68"/>
    </row>
    <row r="149" spans="4:4" ht="23.4" x14ac:dyDescent="0.45">
      <c r="D149" s="68"/>
    </row>
  </sheetData>
  <mergeCells count="69">
    <mergeCell ref="E6:L6"/>
    <mergeCell ref="M95:N95"/>
    <mergeCell ref="O95:Q95"/>
    <mergeCell ref="O104:P104"/>
    <mergeCell ref="M21:N21"/>
    <mergeCell ref="M8:N8"/>
    <mergeCell ref="D9:E9"/>
    <mergeCell ref="M9:N9"/>
    <mergeCell ref="D20:E20"/>
    <mergeCell ref="M96:N96"/>
    <mergeCell ref="M29:N29"/>
    <mergeCell ref="F8:H8"/>
    <mergeCell ref="F19:H19"/>
    <mergeCell ref="D14:E14"/>
    <mergeCell ref="M14:N14"/>
    <mergeCell ref="F14:H14"/>
    <mergeCell ref="M20:N20"/>
    <mergeCell ref="M26:N26"/>
    <mergeCell ref="D19:E19"/>
    <mergeCell ref="I19:I20"/>
    <mergeCell ref="D32:E32"/>
    <mergeCell ref="D51:E51"/>
    <mergeCell ref="D64:E64"/>
    <mergeCell ref="M64:N64"/>
    <mergeCell ref="D8:E8"/>
    <mergeCell ref="O8:Q8"/>
    <mergeCell ref="O14:Q14"/>
    <mergeCell ref="O20:P20"/>
    <mergeCell ref="Q20:Q21"/>
    <mergeCell ref="O28:Q28"/>
    <mergeCell ref="F37:H37"/>
    <mergeCell ref="D50:E50"/>
    <mergeCell ref="F50:H50"/>
    <mergeCell ref="D37:E37"/>
    <mergeCell ref="D41:E41"/>
    <mergeCell ref="F41:H41"/>
    <mergeCell ref="D42:E42"/>
    <mergeCell ref="R28:R29"/>
    <mergeCell ref="O36:Q36"/>
    <mergeCell ref="D35:E35"/>
    <mergeCell ref="F35:H35"/>
    <mergeCell ref="I35:I36"/>
    <mergeCell ref="D36:E36"/>
    <mergeCell ref="F32:H32"/>
    <mergeCell ref="M28:N28"/>
    <mergeCell ref="M36:N36"/>
    <mergeCell ref="M104:N104"/>
    <mergeCell ref="D84:E84"/>
    <mergeCell ref="D89:E89"/>
    <mergeCell ref="I8:I9"/>
    <mergeCell ref="R8:R9"/>
    <mergeCell ref="O64:R64"/>
    <mergeCell ref="M65:N65"/>
    <mergeCell ref="M78:N78"/>
    <mergeCell ref="O78:Q78"/>
    <mergeCell ref="I50:I51"/>
    <mergeCell ref="D58:E58"/>
    <mergeCell ref="F58:H58"/>
    <mergeCell ref="D65:E65"/>
    <mergeCell ref="D80:E80"/>
    <mergeCell ref="D45:E45"/>
    <mergeCell ref="F45:H45"/>
    <mergeCell ref="D111:E111"/>
    <mergeCell ref="D115:E115"/>
    <mergeCell ref="D95:E95"/>
    <mergeCell ref="F95:I95"/>
    <mergeCell ref="D105:E105"/>
    <mergeCell ref="F105:H105"/>
    <mergeCell ref="D96:E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Romas Romas</cp:lastModifiedBy>
  <cp:lastPrinted>2020-03-03T16:32:42Z</cp:lastPrinted>
  <dcterms:created xsi:type="dcterms:W3CDTF">2020-02-27T09:32:19Z</dcterms:created>
  <dcterms:modified xsi:type="dcterms:W3CDTF">2020-12-08T10:14:18Z</dcterms:modified>
</cp:coreProperties>
</file>